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5" yWindow="4020" windowWidth="20520" windowHeight="4050"/>
  </bookViews>
  <sheets>
    <sheet name="成分分析【①分析条件】 " sheetId="55" r:id="rId1"/>
    <sheet name="成分分析【②分析結果】春" sheetId="33" r:id="rId2"/>
    <sheet name="成分分析【②分析結果】夏" sheetId="47" r:id="rId3"/>
    <sheet name="成分分析【②分析結果】秋" sheetId="48" r:id="rId4"/>
    <sheet name="成分分析【②分析結果】冬" sheetId="49" r:id="rId5"/>
    <sheet name="4段FP入力・計算表" sheetId="51" r:id="rId6"/>
    <sheet name="4段FP入力・計算表(記入例)" sheetId="52" r:id="rId7"/>
    <sheet name="自動測定機" sheetId="53" r:id="rId8"/>
  </sheets>
  <definedNames>
    <definedName name="_xlnm._FilterDatabase" localSheetId="7" hidden="1">自動測定機!$U$8:$U$9</definedName>
    <definedName name="_xlnm.Print_Area" localSheetId="5">'4段FP入力・計算表'!$A$1:$BV$38</definedName>
    <definedName name="_xlnm.Print_Area" localSheetId="7">自動測定機!$A$1:$T$1446</definedName>
    <definedName name="_xlnm.Print_Area" localSheetId="0">'成分分析【①分析条件】 '!$A$1:$K$107</definedName>
    <definedName name="_xlnm.Print_Area" localSheetId="2">成分分析【②分析結果】夏!$A$1:$BX$30</definedName>
    <definedName name="_xlnm.Print_Area" localSheetId="3">成分分析【②分析結果】秋!$A$1:$BX$30</definedName>
    <definedName name="_xlnm.Print_Area" localSheetId="1">成分分析【②分析結果】春!$A$1:$BX$30</definedName>
    <definedName name="_xlnm.Print_Area" localSheetId="4">成分分析【②分析結果】冬!$A$1:$BX$30</definedName>
  </definedNames>
  <calcPr calcId="145621"/>
</workbook>
</file>

<file path=xl/calcChain.xml><?xml version="1.0" encoding="utf-8"?>
<calcChain xmlns="http://schemas.openxmlformats.org/spreadsheetml/2006/main">
  <c r="BM39" i="52" l="1"/>
  <c r="BL39" i="52"/>
  <c r="BK39" i="52"/>
  <c r="BJ39" i="52"/>
  <c r="BI39" i="52"/>
  <c r="BH39" i="52"/>
  <c r="BG39" i="52"/>
  <c r="BF39" i="52"/>
  <c r="BM38" i="52"/>
  <c r="BL38" i="52"/>
  <c r="BK38" i="52"/>
  <c r="BJ38" i="52"/>
  <c r="BO38" i="52" s="1"/>
  <c r="BI38" i="52"/>
  <c r="BH38" i="52"/>
  <c r="BG38" i="52"/>
  <c r="BF38" i="52"/>
  <c r="BN38" i="52" s="1"/>
  <c r="BP38" i="52" s="1"/>
  <c r="BR38" i="52" s="1"/>
  <c r="BB38" i="52"/>
  <c r="BA38" i="52"/>
  <c r="AX38" i="52"/>
  <c r="AW38" i="52"/>
  <c r="AT38" i="52"/>
  <c r="AS38" i="52"/>
  <c r="AR38" i="52"/>
  <c r="AQ38" i="52"/>
  <c r="AP38" i="52"/>
  <c r="AO38" i="52"/>
  <c r="AN38" i="52"/>
  <c r="H38" i="52"/>
  <c r="BD38" i="52" s="1"/>
  <c r="BM37" i="52"/>
  <c r="BL37" i="52"/>
  <c r="BK37" i="52"/>
  <c r="BJ37" i="52"/>
  <c r="BO37" i="52" s="1"/>
  <c r="BI37" i="52"/>
  <c r="BH37" i="52"/>
  <c r="BG37" i="52"/>
  <c r="BF37" i="52"/>
  <c r="BN37" i="52" s="1"/>
  <c r="BP37" i="52" s="1"/>
  <c r="BR37" i="52" s="1"/>
  <c r="BB37" i="52"/>
  <c r="BA37" i="52"/>
  <c r="AX37" i="52"/>
  <c r="AW37" i="52"/>
  <c r="AT37" i="52"/>
  <c r="AS37" i="52"/>
  <c r="AR37" i="52"/>
  <c r="AQ37" i="52"/>
  <c r="AP37" i="52"/>
  <c r="AO37" i="52"/>
  <c r="AN37" i="52"/>
  <c r="H37" i="52"/>
  <c r="BD37" i="52" s="1"/>
  <c r="BM36" i="52"/>
  <c r="BL36" i="52"/>
  <c r="BK36" i="52"/>
  <c r="BJ36" i="52"/>
  <c r="BO36" i="52" s="1"/>
  <c r="BI36" i="52"/>
  <c r="BH36" i="52"/>
  <c r="BG36" i="52"/>
  <c r="BF36" i="52"/>
  <c r="BN36" i="52" s="1"/>
  <c r="BP36" i="52" s="1"/>
  <c r="BR36" i="52" s="1"/>
  <c r="BB36" i="52"/>
  <c r="BA36" i="52"/>
  <c r="AX36" i="52"/>
  <c r="AW36" i="52"/>
  <c r="AT36" i="52"/>
  <c r="AS36" i="52"/>
  <c r="AR36" i="52"/>
  <c r="AQ36" i="52"/>
  <c r="AP36" i="52"/>
  <c r="AO36" i="52"/>
  <c r="AN36" i="52"/>
  <c r="H36" i="52"/>
  <c r="BD36" i="52" s="1"/>
  <c r="BM35" i="52"/>
  <c r="BL35" i="52"/>
  <c r="BK35" i="52"/>
  <c r="BJ35" i="52"/>
  <c r="BO35" i="52" s="1"/>
  <c r="BI35" i="52"/>
  <c r="BH35" i="52"/>
  <c r="BG35" i="52"/>
  <c r="BF35" i="52"/>
  <c r="BN35" i="52" s="1"/>
  <c r="BP35" i="52" s="1"/>
  <c r="BR35" i="52" s="1"/>
  <c r="BB35" i="52"/>
  <c r="BA35" i="52"/>
  <c r="AX35" i="52"/>
  <c r="AW35" i="52"/>
  <c r="AT35" i="52"/>
  <c r="AS35" i="52"/>
  <c r="AR35" i="52"/>
  <c r="AQ35" i="52"/>
  <c r="AP35" i="52"/>
  <c r="AO35" i="52"/>
  <c r="AN35" i="52"/>
  <c r="H35" i="52"/>
  <c r="BD35" i="52" s="1"/>
  <c r="BM34" i="52"/>
  <c r="BL34" i="52"/>
  <c r="BK34" i="52"/>
  <c r="BJ34" i="52"/>
  <c r="BO34" i="52" s="1"/>
  <c r="BI34" i="52"/>
  <c r="BH34" i="52"/>
  <c r="BG34" i="52"/>
  <c r="BF34" i="52"/>
  <c r="BN34" i="52" s="1"/>
  <c r="BP34" i="52" s="1"/>
  <c r="BR34" i="52" s="1"/>
  <c r="BB34" i="52"/>
  <c r="BA34" i="52"/>
  <c r="AX34" i="52"/>
  <c r="AW34" i="52"/>
  <c r="AT34" i="52"/>
  <c r="AS34" i="52"/>
  <c r="AR34" i="52"/>
  <c r="AQ34" i="52"/>
  <c r="AP34" i="52"/>
  <c r="AO34" i="52"/>
  <c r="AN34" i="52"/>
  <c r="H34" i="52"/>
  <c r="BD34" i="52" s="1"/>
  <c r="BM33" i="52"/>
  <c r="BL33" i="52"/>
  <c r="BK33" i="52"/>
  <c r="BJ33" i="52"/>
  <c r="BO33" i="52" s="1"/>
  <c r="BI33" i="52"/>
  <c r="BH33" i="52"/>
  <c r="BG33" i="52"/>
  <c r="BF33" i="52"/>
  <c r="BN33" i="52" s="1"/>
  <c r="BP33" i="52" s="1"/>
  <c r="BR33" i="52" s="1"/>
  <c r="BB33" i="52"/>
  <c r="BA33" i="52"/>
  <c r="AX33" i="52"/>
  <c r="AW33" i="52"/>
  <c r="AT33" i="52"/>
  <c r="AS33" i="52"/>
  <c r="AR33" i="52"/>
  <c r="AQ33" i="52"/>
  <c r="AP33" i="52"/>
  <c r="AO33" i="52"/>
  <c r="AN33" i="52"/>
  <c r="H33" i="52"/>
  <c r="BD33" i="52" s="1"/>
  <c r="BM32" i="52"/>
  <c r="BL32" i="52"/>
  <c r="BK32" i="52"/>
  <c r="BJ32" i="52"/>
  <c r="BO32" i="52" s="1"/>
  <c r="BI32" i="52"/>
  <c r="BH32" i="52"/>
  <c r="BG32" i="52"/>
  <c r="BF32" i="52"/>
  <c r="BN32" i="52" s="1"/>
  <c r="BP32" i="52" s="1"/>
  <c r="BR32" i="52" s="1"/>
  <c r="BB32" i="52"/>
  <c r="BA32" i="52"/>
  <c r="AX32" i="52"/>
  <c r="AW32" i="52"/>
  <c r="AT32" i="52"/>
  <c r="AS32" i="52"/>
  <c r="AR32" i="52"/>
  <c r="AQ32" i="52"/>
  <c r="AP32" i="52"/>
  <c r="AO32" i="52"/>
  <c r="AN32" i="52"/>
  <c r="H32" i="52"/>
  <c r="BD32" i="52" s="1"/>
  <c r="BM31" i="52"/>
  <c r="BL31" i="52"/>
  <c r="BK31" i="52"/>
  <c r="BJ31" i="52"/>
  <c r="BO31" i="52" s="1"/>
  <c r="BI31" i="52"/>
  <c r="BH31" i="52"/>
  <c r="BG31" i="52"/>
  <c r="BF31" i="52"/>
  <c r="BN31" i="52" s="1"/>
  <c r="BP31" i="52" s="1"/>
  <c r="BR31" i="52" s="1"/>
  <c r="BB31" i="52"/>
  <c r="BA31" i="52"/>
  <c r="AX31" i="52"/>
  <c r="AW31" i="52"/>
  <c r="AT31" i="52"/>
  <c r="AS31" i="52"/>
  <c r="AR31" i="52"/>
  <c r="AQ31" i="52"/>
  <c r="AP31" i="52"/>
  <c r="AO31" i="52"/>
  <c r="AN31" i="52"/>
  <c r="H31" i="52"/>
  <c r="BD31" i="52" s="1"/>
  <c r="BM30" i="52"/>
  <c r="BL30" i="52"/>
  <c r="BK30" i="52"/>
  <c r="BJ30" i="52"/>
  <c r="BO30" i="52" s="1"/>
  <c r="BI30" i="52"/>
  <c r="BH30" i="52"/>
  <c r="BG30" i="52"/>
  <c r="BF30" i="52"/>
  <c r="BN30" i="52" s="1"/>
  <c r="BP30" i="52" s="1"/>
  <c r="BR30" i="52" s="1"/>
  <c r="BB30" i="52"/>
  <c r="BA30" i="52"/>
  <c r="AX30" i="52"/>
  <c r="AW30" i="52"/>
  <c r="AT30" i="52"/>
  <c r="AS30" i="52"/>
  <c r="AR30" i="52"/>
  <c r="AQ30" i="52"/>
  <c r="AP30" i="52"/>
  <c r="AO30" i="52"/>
  <c r="AN30" i="52"/>
  <c r="H30" i="52"/>
  <c r="BD30" i="52" s="1"/>
  <c r="BM29" i="52"/>
  <c r="BL29" i="52"/>
  <c r="BK29" i="52"/>
  <c r="BJ29" i="52"/>
  <c r="BO29" i="52" s="1"/>
  <c r="BI29" i="52"/>
  <c r="BH29" i="52"/>
  <c r="BG29" i="52"/>
  <c r="BF29" i="52"/>
  <c r="BN29" i="52" s="1"/>
  <c r="BP29" i="52" s="1"/>
  <c r="BR29" i="52" s="1"/>
  <c r="BB29" i="52"/>
  <c r="BA29" i="52"/>
  <c r="AX29" i="52"/>
  <c r="AW29" i="52"/>
  <c r="AT29" i="52"/>
  <c r="AS29" i="52"/>
  <c r="AR29" i="52"/>
  <c r="AQ29" i="52"/>
  <c r="AP29" i="52"/>
  <c r="AO29" i="52"/>
  <c r="AN29" i="52"/>
  <c r="H29" i="52"/>
  <c r="BD29" i="52" s="1"/>
  <c r="BM28" i="52"/>
  <c r="BL28" i="52"/>
  <c r="BK28" i="52"/>
  <c r="BJ28" i="52"/>
  <c r="BO28" i="52" s="1"/>
  <c r="BI28" i="52"/>
  <c r="BH28" i="52"/>
  <c r="BG28" i="52"/>
  <c r="BF28" i="52"/>
  <c r="BN28" i="52" s="1"/>
  <c r="BP28" i="52" s="1"/>
  <c r="BR28" i="52" s="1"/>
  <c r="BB28" i="52"/>
  <c r="BA28" i="52"/>
  <c r="AX28" i="52"/>
  <c r="AW28" i="52"/>
  <c r="AT28" i="52"/>
  <c r="AS28" i="52"/>
  <c r="AR28" i="52"/>
  <c r="AQ28" i="52"/>
  <c r="AP28" i="52"/>
  <c r="AO28" i="52"/>
  <c r="AN28" i="52"/>
  <c r="H28" i="52"/>
  <c r="BD28" i="52" s="1"/>
  <c r="BM27" i="52"/>
  <c r="BL27" i="52"/>
  <c r="BK27" i="52"/>
  <c r="BJ27" i="52"/>
  <c r="BO27" i="52" s="1"/>
  <c r="BI27" i="52"/>
  <c r="BH27" i="52"/>
  <c r="BG27" i="52"/>
  <c r="BF27" i="52"/>
  <c r="BN27" i="52" s="1"/>
  <c r="BP27" i="52" s="1"/>
  <c r="BR27" i="52" s="1"/>
  <c r="BB27" i="52"/>
  <c r="BA27" i="52"/>
  <c r="AX27" i="52"/>
  <c r="AW27" i="52"/>
  <c r="AT27" i="52"/>
  <c r="AS27" i="52"/>
  <c r="AR27" i="52"/>
  <c r="AQ27" i="52"/>
  <c r="AP27" i="52"/>
  <c r="AO27" i="52"/>
  <c r="AN27" i="52"/>
  <c r="H27" i="52"/>
  <c r="BD27" i="52" s="1"/>
  <c r="BM26" i="52"/>
  <c r="BL26" i="52"/>
  <c r="BK26" i="52"/>
  <c r="BJ26" i="52"/>
  <c r="BO26" i="52" s="1"/>
  <c r="BI26" i="52"/>
  <c r="BH26" i="52"/>
  <c r="BG26" i="52"/>
  <c r="BF26" i="52"/>
  <c r="BN26" i="52" s="1"/>
  <c r="BP26" i="52" s="1"/>
  <c r="BR26" i="52" s="1"/>
  <c r="BB26" i="52"/>
  <c r="BA26" i="52"/>
  <c r="AX26" i="52"/>
  <c r="AW26" i="52"/>
  <c r="AT26" i="52"/>
  <c r="AS26" i="52"/>
  <c r="AR26" i="52"/>
  <c r="AQ26" i="52"/>
  <c r="AP26" i="52"/>
  <c r="AO26" i="52"/>
  <c r="AN26" i="52"/>
  <c r="H26" i="52"/>
  <c r="BD26" i="52" s="1"/>
  <c r="BM25" i="52"/>
  <c r="BL25" i="52"/>
  <c r="BK25" i="52"/>
  <c r="BJ25" i="52"/>
  <c r="BO25" i="52" s="1"/>
  <c r="BI25" i="52"/>
  <c r="BH25" i="52"/>
  <c r="BG25" i="52"/>
  <c r="BF25" i="52"/>
  <c r="BN25" i="52" s="1"/>
  <c r="BP25" i="52" s="1"/>
  <c r="BR25" i="52" s="1"/>
  <c r="BB25" i="52"/>
  <c r="BA25" i="52"/>
  <c r="AX25" i="52"/>
  <c r="AW25" i="52"/>
  <c r="AT25" i="52"/>
  <c r="AS25" i="52"/>
  <c r="AR25" i="52"/>
  <c r="AQ25" i="52"/>
  <c r="AP25" i="52"/>
  <c r="AO25" i="52"/>
  <c r="AN25" i="52"/>
  <c r="H25" i="52"/>
  <c r="BD25" i="52" s="1"/>
  <c r="BM24" i="52"/>
  <c r="BL24" i="52"/>
  <c r="BK24" i="52"/>
  <c r="BJ24" i="52"/>
  <c r="BO24" i="52" s="1"/>
  <c r="BI24" i="52"/>
  <c r="BH24" i="52"/>
  <c r="BG24" i="52"/>
  <c r="BF24" i="52"/>
  <c r="BN24" i="52" s="1"/>
  <c r="BP24" i="52" s="1"/>
  <c r="BR24" i="52" s="1"/>
  <c r="BB24" i="52"/>
  <c r="BA24" i="52"/>
  <c r="AX24" i="52"/>
  <c r="AW24" i="52"/>
  <c r="AT24" i="52"/>
  <c r="AS24" i="52"/>
  <c r="AR24" i="52"/>
  <c r="AQ24" i="52"/>
  <c r="AP24" i="52"/>
  <c r="AO24" i="52"/>
  <c r="AN24" i="52"/>
  <c r="H24" i="52"/>
  <c r="BD24" i="52" s="1"/>
  <c r="BM23" i="52"/>
  <c r="BL23" i="52"/>
  <c r="BK23" i="52"/>
  <c r="BJ23" i="52"/>
  <c r="BO23" i="52" s="1"/>
  <c r="BI23" i="52"/>
  <c r="BH23" i="52"/>
  <c r="BG23" i="52"/>
  <c r="BF23" i="52"/>
  <c r="BN23" i="52" s="1"/>
  <c r="BP23" i="52" s="1"/>
  <c r="BR23" i="52" s="1"/>
  <c r="BB23" i="52"/>
  <c r="BA23" i="52"/>
  <c r="AX23" i="52"/>
  <c r="AW23" i="52"/>
  <c r="AT23" i="52"/>
  <c r="AS23" i="52"/>
  <c r="AR23" i="52"/>
  <c r="AQ23" i="52"/>
  <c r="AP23" i="52"/>
  <c r="AO23" i="52"/>
  <c r="AN23" i="52"/>
  <c r="H23" i="52"/>
  <c r="BD23" i="52" s="1"/>
  <c r="BM22" i="52"/>
  <c r="BL22" i="52"/>
  <c r="BK22" i="52"/>
  <c r="BJ22" i="52"/>
  <c r="BO22" i="52" s="1"/>
  <c r="BI22" i="52"/>
  <c r="BH22" i="52"/>
  <c r="BG22" i="52"/>
  <c r="BF22" i="52"/>
  <c r="BN22" i="52" s="1"/>
  <c r="BP22" i="52" s="1"/>
  <c r="BR22" i="52" s="1"/>
  <c r="BB22" i="52"/>
  <c r="BA22" i="52"/>
  <c r="AX22" i="52"/>
  <c r="AW22" i="52"/>
  <c r="AT22" i="52"/>
  <c r="AS22" i="52"/>
  <c r="AR22" i="52"/>
  <c r="AQ22" i="52"/>
  <c r="AP22" i="52"/>
  <c r="AO22" i="52"/>
  <c r="AN22" i="52"/>
  <c r="H22" i="52"/>
  <c r="BD22" i="52" s="1"/>
  <c r="BM21" i="52"/>
  <c r="BL21" i="52"/>
  <c r="BK21" i="52"/>
  <c r="BJ21" i="52"/>
  <c r="BO21" i="52" s="1"/>
  <c r="BI21" i="52"/>
  <c r="BH21" i="52"/>
  <c r="BG21" i="52"/>
  <c r="BF21" i="52"/>
  <c r="BN21" i="52" s="1"/>
  <c r="BP21" i="52" s="1"/>
  <c r="BR21" i="52" s="1"/>
  <c r="BB21" i="52"/>
  <c r="BA21" i="52"/>
  <c r="AX21" i="52"/>
  <c r="AW21" i="52"/>
  <c r="AT21" i="52"/>
  <c r="AS21" i="52"/>
  <c r="AR21" i="52"/>
  <c r="AQ21" i="52"/>
  <c r="AP21" i="52"/>
  <c r="AO21" i="52"/>
  <c r="AN21" i="52"/>
  <c r="H21" i="52"/>
  <c r="BD21" i="52" s="1"/>
  <c r="BM20" i="52"/>
  <c r="BL20" i="52"/>
  <c r="BK20" i="52"/>
  <c r="BJ20" i="52"/>
  <c r="BO20" i="52" s="1"/>
  <c r="BI20" i="52"/>
  <c r="BH20" i="52"/>
  <c r="BG20" i="52"/>
  <c r="BF20" i="52"/>
  <c r="BN20" i="52" s="1"/>
  <c r="BP20" i="52" s="1"/>
  <c r="BR20" i="52" s="1"/>
  <c r="BB20" i="52"/>
  <c r="BA20" i="52"/>
  <c r="AX20" i="52"/>
  <c r="AW20" i="52"/>
  <c r="AT20" i="52"/>
  <c r="AS20" i="52"/>
  <c r="AR20" i="52"/>
  <c r="AQ20" i="52"/>
  <c r="AP20" i="52"/>
  <c r="AO20" i="52"/>
  <c r="AN20" i="52"/>
  <c r="H20" i="52"/>
  <c r="BD20" i="52" s="1"/>
  <c r="BM19" i="52"/>
  <c r="BL19" i="52"/>
  <c r="BK19" i="52"/>
  <c r="BJ19" i="52"/>
  <c r="BO19" i="52" s="1"/>
  <c r="BI19" i="52"/>
  <c r="BH19" i="52"/>
  <c r="BG19" i="52"/>
  <c r="BF19" i="52"/>
  <c r="BN19" i="52" s="1"/>
  <c r="BP19" i="52" s="1"/>
  <c r="BR19" i="52" s="1"/>
  <c r="BB19" i="52"/>
  <c r="BA19" i="52"/>
  <c r="AX19" i="52"/>
  <c r="AW19" i="52"/>
  <c r="AT19" i="52"/>
  <c r="AS19" i="52"/>
  <c r="AR19" i="52"/>
  <c r="AQ19" i="52"/>
  <c r="AP19" i="52"/>
  <c r="AO19" i="52"/>
  <c r="AN19" i="52"/>
  <c r="H19" i="52"/>
  <c r="BD19" i="52" s="1"/>
  <c r="BM18" i="52"/>
  <c r="BL18" i="52"/>
  <c r="BK18" i="52"/>
  <c r="BJ18" i="52"/>
  <c r="BO18" i="52" s="1"/>
  <c r="BI18" i="52"/>
  <c r="BH18" i="52"/>
  <c r="BG18" i="52"/>
  <c r="BF18" i="52"/>
  <c r="BN18" i="52" s="1"/>
  <c r="BP18" i="52" s="1"/>
  <c r="BR18" i="52" s="1"/>
  <c r="BC18" i="52"/>
  <c r="BB18" i="52"/>
  <c r="AX18" i="52"/>
  <c r="AW18" i="52"/>
  <c r="AT18" i="52"/>
  <c r="AS18" i="52"/>
  <c r="AR18" i="52"/>
  <c r="AQ18" i="52"/>
  <c r="AP18" i="52"/>
  <c r="AO18" i="52"/>
  <c r="AN18" i="52"/>
  <c r="H18" i="52"/>
  <c r="BM17" i="52"/>
  <c r="BL17" i="52"/>
  <c r="BK17" i="52"/>
  <c r="BJ17" i="52"/>
  <c r="BO17" i="52" s="1"/>
  <c r="BI17" i="52"/>
  <c r="BH17" i="52"/>
  <c r="BG17" i="52"/>
  <c r="BF17" i="52"/>
  <c r="BN17" i="52" s="1"/>
  <c r="BP17" i="52" s="1"/>
  <c r="BR17" i="52" s="1"/>
  <c r="BB17" i="52"/>
  <c r="BA17" i="52"/>
  <c r="AX17" i="52"/>
  <c r="AW17" i="52"/>
  <c r="AT17" i="52"/>
  <c r="AS17" i="52"/>
  <c r="AR17" i="52"/>
  <c r="AQ17" i="52"/>
  <c r="AP17" i="52"/>
  <c r="AO17" i="52"/>
  <c r="AN17" i="52"/>
  <c r="H17" i="52"/>
  <c r="BD17" i="52" s="1"/>
  <c r="BM16" i="52"/>
  <c r="BL16" i="52"/>
  <c r="BK16" i="52"/>
  <c r="BJ16" i="52"/>
  <c r="BO16" i="52" s="1"/>
  <c r="BI16" i="52"/>
  <c r="BH16" i="52"/>
  <c r="BG16" i="52"/>
  <c r="BF16" i="52"/>
  <c r="BN16" i="52" s="1"/>
  <c r="BP16" i="52" s="1"/>
  <c r="BR16" i="52" s="1"/>
  <c r="BB16" i="52"/>
  <c r="BA16" i="52"/>
  <c r="AX16" i="52"/>
  <c r="AW16" i="52"/>
  <c r="AT16" i="52"/>
  <c r="AS16" i="52"/>
  <c r="AR16" i="52"/>
  <c r="AQ16" i="52"/>
  <c r="AP16" i="52"/>
  <c r="AO16" i="52"/>
  <c r="AN16" i="52"/>
  <c r="H16" i="52"/>
  <c r="BD16" i="52" s="1"/>
  <c r="BM15" i="52"/>
  <c r="BL15" i="52"/>
  <c r="BK15" i="52"/>
  <c r="BJ15" i="52"/>
  <c r="BO15" i="52" s="1"/>
  <c r="BI15" i="52"/>
  <c r="BH15" i="52"/>
  <c r="BG15" i="52"/>
  <c r="BF15" i="52"/>
  <c r="BN15" i="52" s="1"/>
  <c r="BP15" i="52" s="1"/>
  <c r="BR15" i="52" s="1"/>
  <c r="BB15" i="52"/>
  <c r="BA15" i="52"/>
  <c r="AX15" i="52"/>
  <c r="AW15" i="52"/>
  <c r="AT15" i="52"/>
  <c r="AS15" i="52"/>
  <c r="AR15" i="52"/>
  <c r="AQ15" i="52"/>
  <c r="AP15" i="52"/>
  <c r="AO15" i="52"/>
  <c r="AN15" i="52"/>
  <c r="H15" i="52"/>
  <c r="BD15" i="52" s="1"/>
  <c r="BM14" i="52"/>
  <c r="BL14" i="52"/>
  <c r="BK14" i="52"/>
  <c r="BJ14" i="52"/>
  <c r="BO14" i="52" s="1"/>
  <c r="BI14" i="52"/>
  <c r="BH14" i="52"/>
  <c r="BG14" i="52"/>
  <c r="BF14" i="52"/>
  <c r="BN14" i="52" s="1"/>
  <c r="BP14" i="52" s="1"/>
  <c r="BR14" i="52" s="1"/>
  <c r="BB14" i="52"/>
  <c r="BA14" i="52"/>
  <c r="AX14" i="52"/>
  <c r="AW14" i="52"/>
  <c r="AT14" i="52"/>
  <c r="AS14" i="52"/>
  <c r="AR14" i="52"/>
  <c r="AQ14" i="52"/>
  <c r="AP14" i="52"/>
  <c r="AO14" i="52"/>
  <c r="AN14" i="52"/>
  <c r="H14" i="52"/>
  <c r="BD14" i="52" s="1"/>
  <c r="BM13" i="52"/>
  <c r="BL13" i="52"/>
  <c r="BK13" i="52"/>
  <c r="BJ13" i="52"/>
  <c r="BO13" i="52" s="1"/>
  <c r="BI13" i="52"/>
  <c r="BH13" i="52"/>
  <c r="BG13" i="52"/>
  <c r="BF13" i="52"/>
  <c r="BN13" i="52" s="1"/>
  <c r="BP13" i="52" s="1"/>
  <c r="BR13" i="52" s="1"/>
  <c r="BB13" i="52"/>
  <c r="BA13" i="52"/>
  <c r="AX13" i="52"/>
  <c r="AW13" i="52"/>
  <c r="AT13" i="52"/>
  <c r="AS13" i="52"/>
  <c r="AR13" i="52"/>
  <c r="AQ13" i="52"/>
  <c r="AP13" i="52"/>
  <c r="AO13" i="52"/>
  <c r="AN13" i="52"/>
  <c r="H13" i="52"/>
  <c r="BD13" i="52" s="1"/>
  <c r="BM12" i="52"/>
  <c r="BL12" i="52"/>
  <c r="BK12" i="52"/>
  <c r="BJ12" i="52"/>
  <c r="BO12" i="52" s="1"/>
  <c r="BI12" i="52"/>
  <c r="BH12" i="52"/>
  <c r="BG12" i="52"/>
  <c r="BF12" i="52"/>
  <c r="BN12" i="52" s="1"/>
  <c r="BP12" i="52" s="1"/>
  <c r="BR12" i="52" s="1"/>
  <c r="BB12" i="52"/>
  <c r="BA12" i="52"/>
  <c r="AX12" i="52"/>
  <c r="AW12" i="52"/>
  <c r="AT12" i="52"/>
  <c r="AS12" i="52"/>
  <c r="AR12" i="52"/>
  <c r="AQ12" i="52"/>
  <c r="AP12" i="52"/>
  <c r="AO12" i="52"/>
  <c r="AN12" i="52"/>
  <c r="H12" i="52"/>
  <c r="BD12" i="52" s="1"/>
  <c r="BM11" i="52"/>
  <c r="BL11" i="52"/>
  <c r="BK11" i="52"/>
  <c r="BJ11" i="52"/>
  <c r="BO11" i="52" s="1"/>
  <c r="BI11" i="52"/>
  <c r="BH11" i="52"/>
  <c r="BG11" i="52"/>
  <c r="BF11" i="52"/>
  <c r="BN11" i="52" s="1"/>
  <c r="BP11" i="52" s="1"/>
  <c r="BR11" i="52" s="1"/>
  <c r="BB11" i="52"/>
  <c r="BA11" i="52"/>
  <c r="AX11" i="52"/>
  <c r="AW11" i="52"/>
  <c r="AT11" i="52"/>
  <c r="AS11" i="52"/>
  <c r="AR11" i="52"/>
  <c r="AQ11" i="52"/>
  <c r="AP11" i="52"/>
  <c r="AO11" i="52"/>
  <c r="AN11" i="52"/>
  <c r="H11" i="52"/>
  <c r="BD11" i="52" s="1"/>
  <c r="AS4" i="52"/>
  <c r="AR4" i="52"/>
  <c r="AO4" i="52"/>
  <c r="AO3" i="52"/>
  <c r="BM38" i="51"/>
  <c r="BL38" i="51"/>
  <c r="BK38" i="51"/>
  <c r="BO38" i="51" s="1"/>
  <c r="BJ38" i="51"/>
  <c r="BI38" i="51"/>
  <c r="BH38" i="51"/>
  <c r="BG38" i="51"/>
  <c r="BF38" i="51"/>
  <c r="BN38" i="51" s="1"/>
  <c r="BP38" i="51" s="1"/>
  <c r="BR38" i="51" s="1"/>
  <c r="BD38" i="51"/>
  <c r="BC38" i="51"/>
  <c r="BB38" i="51"/>
  <c r="BA38" i="51"/>
  <c r="AZ38" i="51"/>
  <c r="AY38" i="51"/>
  <c r="AX38" i="51"/>
  <c r="AW38" i="51"/>
  <c r="AV38" i="51"/>
  <c r="AU38" i="51"/>
  <c r="AT38" i="51"/>
  <c r="AS38" i="51"/>
  <c r="AR38" i="51"/>
  <c r="AQ38" i="51"/>
  <c r="AP38" i="51"/>
  <c r="AO38" i="51"/>
  <c r="AN38" i="51"/>
  <c r="BM37" i="51"/>
  <c r="BL37" i="51"/>
  <c r="BK37" i="51"/>
  <c r="BO37" i="51" s="1"/>
  <c r="BJ37" i="51"/>
  <c r="BI37" i="51"/>
  <c r="BH37" i="51"/>
  <c r="BG37" i="51"/>
  <c r="BF37" i="51"/>
  <c r="BN37" i="51" s="1"/>
  <c r="BD37" i="51"/>
  <c r="BC37" i="51"/>
  <c r="BB37" i="51"/>
  <c r="BA37" i="51"/>
  <c r="AZ37" i="51"/>
  <c r="AY37" i="51"/>
  <c r="AX37" i="51"/>
  <c r="AW37" i="51"/>
  <c r="AV37" i="51"/>
  <c r="AU37" i="51"/>
  <c r="AT37" i="51"/>
  <c r="AS37" i="51"/>
  <c r="AR37" i="51"/>
  <c r="AQ37" i="51"/>
  <c r="AP37" i="51"/>
  <c r="AO37" i="51"/>
  <c r="AN37" i="51"/>
  <c r="BM36" i="51"/>
  <c r="BL36" i="51"/>
  <c r="BK36" i="51"/>
  <c r="BJ36" i="51"/>
  <c r="BI36" i="51"/>
  <c r="BO36" i="51" s="1"/>
  <c r="BH36" i="51"/>
  <c r="BG36" i="51"/>
  <c r="BF36" i="51"/>
  <c r="BN36" i="51" s="1"/>
  <c r="BD36" i="51"/>
  <c r="BC36" i="51"/>
  <c r="BB36" i="51"/>
  <c r="BA36" i="51"/>
  <c r="AZ36" i="51"/>
  <c r="AY36" i="51"/>
  <c r="AX36" i="51"/>
  <c r="AW36" i="51"/>
  <c r="AV36" i="51"/>
  <c r="AU36" i="51"/>
  <c r="AT36" i="51"/>
  <c r="AS36" i="51"/>
  <c r="AR36" i="51"/>
  <c r="AQ36" i="51"/>
  <c r="AP36" i="51"/>
  <c r="AO36" i="51"/>
  <c r="AN36" i="51"/>
  <c r="BM35" i="51"/>
  <c r="BL35" i="51"/>
  <c r="BK35" i="51"/>
  <c r="BJ35" i="51"/>
  <c r="BI35" i="51"/>
  <c r="BO35" i="51" s="1"/>
  <c r="BH35" i="51"/>
  <c r="BG35" i="51"/>
  <c r="BF35" i="51"/>
  <c r="BN35" i="51" s="1"/>
  <c r="BD35" i="51"/>
  <c r="BC35" i="51"/>
  <c r="BB35" i="51"/>
  <c r="BA35" i="51"/>
  <c r="AZ35" i="51"/>
  <c r="AY35" i="51"/>
  <c r="AX35" i="51"/>
  <c r="AW35" i="51"/>
  <c r="AV35" i="51"/>
  <c r="AU35" i="51"/>
  <c r="AT35" i="51"/>
  <c r="AS35" i="51"/>
  <c r="AR35" i="51"/>
  <c r="AQ35" i="51"/>
  <c r="AP35" i="51"/>
  <c r="AO35" i="51"/>
  <c r="AN35" i="51"/>
  <c r="BM34" i="51"/>
  <c r="BL34" i="51"/>
  <c r="BK34" i="51"/>
  <c r="BO34" i="51" s="1"/>
  <c r="BJ34" i="51"/>
  <c r="BI34" i="51"/>
  <c r="BH34" i="51"/>
  <c r="BG34" i="51"/>
  <c r="BF34" i="51"/>
  <c r="BN34" i="51" s="1"/>
  <c r="BP34" i="51" s="1"/>
  <c r="BR34" i="51" s="1"/>
  <c r="BD34" i="51"/>
  <c r="BC34" i="51"/>
  <c r="BB34" i="51"/>
  <c r="BA34" i="51"/>
  <c r="AZ34" i="51"/>
  <c r="AY34" i="51"/>
  <c r="AX34" i="51"/>
  <c r="AW34" i="51"/>
  <c r="AV34" i="51"/>
  <c r="AU34" i="51"/>
  <c r="AT34" i="51"/>
  <c r="AS34" i="51"/>
  <c r="AR34" i="51"/>
  <c r="AQ34" i="51"/>
  <c r="AP34" i="51"/>
  <c r="AO34" i="51"/>
  <c r="AN34" i="51"/>
  <c r="BO33" i="51"/>
  <c r="BM33" i="51"/>
  <c r="BL33" i="51"/>
  <c r="BK33" i="51"/>
  <c r="BJ33" i="51"/>
  <c r="BI33" i="51"/>
  <c r="BH33" i="51"/>
  <c r="BG33" i="51"/>
  <c r="BF33" i="51"/>
  <c r="BN33" i="51" s="1"/>
  <c r="BP33" i="51" s="1"/>
  <c r="BR33" i="51" s="1"/>
  <c r="BD33" i="51"/>
  <c r="BC33" i="51"/>
  <c r="BB33" i="51"/>
  <c r="BA33" i="51"/>
  <c r="AZ33" i="51"/>
  <c r="AY33" i="51"/>
  <c r="AX33" i="51"/>
  <c r="AW33" i="51"/>
  <c r="AV33" i="51"/>
  <c r="AU33" i="51"/>
  <c r="AT33" i="51"/>
  <c r="AS33" i="51"/>
  <c r="AR33" i="51"/>
  <c r="AQ33" i="51"/>
  <c r="AP33" i="51"/>
  <c r="AO33" i="51"/>
  <c r="AN33" i="51"/>
  <c r="BM32" i="51"/>
  <c r="BL32" i="51"/>
  <c r="BK32" i="51"/>
  <c r="BJ32" i="51"/>
  <c r="BI32" i="51"/>
  <c r="BO32" i="51" s="1"/>
  <c r="BH32" i="51"/>
  <c r="BG32" i="51"/>
  <c r="BF32" i="51"/>
  <c r="BN32" i="51" s="1"/>
  <c r="BD32" i="51"/>
  <c r="BC32" i="51"/>
  <c r="BB32" i="51"/>
  <c r="BA32" i="51"/>
  <c r="AZ32" i="51"/>
  <c r="AY32" i="51"/>
  <c r="AX32" i="51"/>
  <c r="AW32" i="51"/>
  <c r="AV32" i="51"/>
  <c r="AU32" i="51"/>
  <c r="AT32" i="51"/>
  <c r="AS32" i="51"/>
  <c r="AR32" i="51"/>
  <c r="AQ32" i="51"/>
  <c r="AP32" i="51"/>
  <c r="AO32" i="51"/>
  <c r="AN32" i="51"/>
  <c r="BM31" i="51"/>
  <c r="BL31" i="51"/>
  <c r="BK31" i="51"/>
  <c r="BJ31" i="51"/>
  <c r="BI31" i="51"/>
  <c r="BO31" i="51" s="1"/>
  <c r="BH31" i="51"/>
  <c r="BG31" i="51"/>
  <c r="BF31" i="51"/>
  <c r="BN31" i="51" s="1"/>
  <c r="BP31" i="51" s="1"/>
  <c r="BR31" i="51" s="1"/>
  <c r="BD31" i="51"/>
  <c r="BC31" i="51"/>
  <c r="BB31" i="51"/>
  <c r="BA31" i="51"/>
  <c r="AZ31" i="51"/>
  <c r="AY31" i="51"/>
  <c r="AX31" i="51"/>
  <c r="AW31" i="51"/>
  <c r="AV31" i="51"/>
  <c r="AU31" i="51"/>
  <c r="AT31" i="51"/>
  <c r="AS31" i="51"/>
  <c r="AR31" i="51"/>
  <c r="AQ31" i="51"/>
  <c r="AP31" i="51"/>
  <c r="AO31" i="51"/>
  <c r="AN31" i="51"/>
  <c r="BM30" i="51"/>
  <c r="BL30" i="51"/>
  <c r="BK30" i="51"/>
  <c r="BJ30" i="51"/>
  <c r="BI30" i="51"/>
  <c r="BH30" i="51"/>
  <c r="BG30" i="51"/>
  <c r="BF30" i="51"/>
  <c r="BD30" i="51"/>
  <c r="BC30" i="51"/>
  <c r="BB30" i="51"/>
  <c r="BA30" i="51"/>
  <c r="AZ30" i="51"/>
  <c r="AY30" i="51"/>
  <c r="AX30" i="51"/>
  <c r="AW30" i="51"/>
  <c r="AV30" i="51"/>
  <c r="AU30" i="51"/>
  <c r="AT30" i="51"/>
  <c r="AS30" i="51"/>
  <c r="AR30" i="51"/>
  <c r="AQ30" i="51"/>
  <c r="AP30" i="51"/>
  <c r="AO30" i="51"/>
  <c r="AN30" i="51"/>
  <c r="BM29" i="51"/>
  <c r="BL29" i="51"/>
  <c r="BK29" i="51"/>
  <c r="BO29" i="51" s="1"/>
  <c r="BJ29" i="51"/>
  <c r="BI29" i="51"/>
  <c r="BH29" i="51"/>
  <c r="BG29" i="51"/>
  <c r="BF29" i="51"/>
  <c r="BD29" i="51"/>
  <c r="BC29" i="51"/>
  <c r="BB29" i="51"/>
  <c r="BA29" i="51"/>
  <c r="AZ29" i="51"/>
  <c r="AY29" i="51"/>
  <c r="AX29" i="51"/>
  <c r="AW29" i="51"/>
  <c r="AV29" i="51"/>
  <c r="AU29" i="51"/>
  <c r="AT29" i="51"/>
  <c r="AS29" i="51"/>
  <c r="AR29" i="51"/>
  <c r="AQ29" i="51"/>
  <c r="AP29" i="51"/>
  <c r="AO29" i="51"/>
  <c r="AN29" i="51"/>
  <c r="BM28" i="51"/>
  <c r="BL28" i="51"/>
  <c r="BK28" i="51"/>
  <c r="BJ28" i="51"/>
  <c r="BO28" i="51" s="1"/>
  <c r="BI28" i="51"/>
  <c r="BH28" i="51"/>
  <c r="BG28" i="51"/>
  <c r="BF28" i="51"/>
  <c r="BN28" i="51" s="1"/>
  <c r="BP28" i="51" s="1"/>
  <c r="BR28" i="51" s="1"/>
  <c r="BD28" i="51"/>
  <c r="BC28" i="51"/>
  <c r="BB28" i="51"/>
  <c r="BA28" i="51"/>
  <c r="AZ28" i="51"/>
  <c r="AY28" i="51"/>
  <c r="AX28" i="51"/>
  <c r="AW28" i="51"/>
  <c r="AV28" i="51"/>
  <c r="AU28" i="51"/>
  <c r="AT28" i="51"/>
  <c r="AS28" i="51"/>
  <c r="AR28" i="51"/>
  <c r="AQ28" i="51"/>
  <c r="AP28" i="51"/>
  <c r="AO28" i="51"/>
  <c r="AN28" i="51"/>
  <c r="BM27" i="51"/>
  <c r="BL27" i="51"/>
  <c r="BK27" i="51"/>
  <c r="BJ27" i="51"/>
  <c r="BI27" i="51"/>
  <c r="BO27" i="51" s="1"/>
  <c r="BH27" i="51"/>
  <c r="BG27" i="51"/>
  <c r="BF27" i="51"/>
  <c r="BN27" i="51" s="1"/>
  <c r="BD27" i="51"/>
  <c r="BC27" i="51"/>
  <c r="BB27" i="51"/>
  <c r="BA27" i="51"/>
  <c r="AZ27" i="51"/>
  <c r="AY27" i="51"/>
  <c r="AX27" i="51"/>
  <c r="AW27" i="51"/>
  <c r="AV27" i="51"/>
  <c r="AU27" i="51"/>
  <c r="AT27" i="51"/>
  <c r="AS27" i="51"/>
  <c r="AR27" i="51"/>
  <c r="AQ27" i="51"/>
  <c r="AP27" i="51"/>
  <c r="AO27" i="51"/>
  <c r="AN27" i="51"/>
  <c r="BM26" i="51"/>
  <c r="BL26" i="51"/>
  <c r="BK26" i="51"/>
  <c r="BJ26" i="51"/>
  <c r="BI26" i="51"/>
  <c r="BO26" i="51" s="1"/>
  <c r="BH26" i="51"/>
  <c r="BG26" i="51"/>
  <c r="BF26" i="51"/>
  <c r="BN26" i="51" s="1"/>
  <c r="BP26" i="51" s="1"/>
  <c r="BR26" i="51" s="1"/>
  <c r="BD26" i="51"/>
  <c r="BC26" i="51"/>
  <c r="BB26" i="51"/>
  <c r="BA26" i="51"/>
  <c r="AZ26" i="51"/>
  <c r="AY26" i="51"/>
  <c r="AX26" i="51"/>
  <c r="AW26" i="51"/>
  <c r="AV26" i="51"/>
  <c r="AU26" i="51"/>
  <c r="AT26" i="51"/>
  <c r="AS26" i="51"/>
  <c r="AR26" i="51"/>
  <c r="AQ26" i="51"/>
  <c r="AP26" i="51"/>
  <c r="AO26" i="51"/>
  <c r="AN26" i="51"/>
  <c r="BO25" i="51"/>
  <c r="BM25" i="51"/>
  <c r="BL25" i="51"/>
  <c r="BK25" i="51"/>
  <c r="BJ25" i="51"/>
  <c r="BI25" i="51"/>
  <c r="BH25" i="51"/>
  <c r="BG25" i="51"/>
  <c r="BF25" i="51"/>
  <c r="BN25" i="51" s="1"/>
  <c r="BP25" i="51" s="1"/>
  <c r="BR25" i="51" s="1"/>
  <c r="BD25" i="51"/>
  <c r="BC25" i="51"/>
  <c r="BB25" i="51"/>
  <c r="BA25" i="51"/>
  <c r="AZ25" i="51"/>
  <c r="AY25" i="51"/>
  <c r="AX25" i="51"/>
  <c r="AW25" i="51"/>
  <c r="AV25" i="51"/>
  <c r="AU25" i="51"/>
  <c r="AT25" i="51"/>
  <c r="AS25" i="51"/>
  <c r="AR25" i="51"/>
  <c r="AQ25" i="51"/>
  <c r="AP25" i="51"/>
  <c r="AO25" i="51"/>
  <c r="AN25" i="51"/>
  <c r="BM24" i="51"/>
  <c r="BL24" i="51"/>
  <c r="BK24" i="51"/>
  <c r="BJ24" i="51"/>
  <c r="BO24" i="51" s="1"/>
  <c r="BI24" i="51"/>
  <c r="BH24" i="51"/>
  <c r="BG24" i="51"/>
  <c r="BF24" i="51"/>
  <c r="BN24" i="51" s="1"/>
  <c r="BP24" i="51" s="1"/>
  <c r="BR24" i="51" s="1"/>
  <c r="BD24" i="51"/>
  <c r="BC24" i="51"/>
  <c r="BB24" i="51"/>
  <c r="BA24" i="51"/>
  <c r="AZ24" i="51"/>
  <c r="AY24" i="51"/>
  <c r="AX24" i="51"/>
  <c r="AW24" i="51"/>
  <c r="AV24" i="51"/>
  <c r="AU24" i="51"/>
  <c r="AT24" i="51"/>
  <c r="AS24" i="51"/>
  <c r="AR24" i="51"/>
  <c r="AQ24" i="51"/>
  <c r="AP24" i="51"/>
  <c r="AO24" i="51"/>
  <c r="AN24" i="51"/>
  <c r="BM23" i="51"/>
  <c r="BL23" i="51"/>
  <c r="BK23" i="51"/>
  <c r="BJ23" i="51"/>
  <c r="BI23" i="51"/>
  <c r="BO23" i="51" s="1"/>
  <c r="BH23" i="51"/>
  <c r="BG23" i="51"/>
  <c r="BF23" i="51"/>
  <c r="BN23" i="51" s="1"/>
  <c r="BP23" i="51" s="1"/>
  <c r="BR23" i="51" s="1"/>
  <c r="BD23" i="51"/>
  <c r="BC23" i="51"/>
  <c r="BB23" i="51"/>
  <c r="BA23" i="51"/>
  <c r="AZ23" i="51"/>
  <c r="AY23" i="51"/>
  <c r="AX23" i="51"/>
  <c r="AW23" i="51"/>
  <c r="AV23" i="51"/>
  <c r="AU23" i="51"/>
  <c r="AT23" i="51"/>
  <c r="AS23" i="51"/>
  <c r="AR23" i="51"/>
  <c r="AQ23" i="51"/>
  <c r="AP23" i="51"/>
  <c r="AO23" i="51"/>
  <c r="AN23" i="51"/>
  <c r="BM22" i="51"/>
  <c r="BL22" i="51"/>
  <c r="BK22" i="51"/>
  <c r="BJ22" i="51"/>
  <c r="BI22" i="51"/>
  <c r="BH22" i="51"/>
  <c r="BG22" i="51"/>
  <c r="BF22" i="51"/>
  <c r="BD22" i="51"/>
  <c r="BC22" i="51"/>
  <c r="BB22" i="51"/>
  <c r="BA22" i="51"/>
  <c r="AZ22" i="51"/>
  <c r="AY22" i="51"/>
  <c r="AX22" i="51"/>
  <c r="AW22" i="51"/>
  <c r="AV22" i="51"/>
  <c r="AU22" i="51"/>
  <c r="AT22" i="51"/>
  <c r="AS22" i="51"/>
  <c r="AR22" i="51"/>
  <c r="AQ22" i="51"/>
  <c r="AP22" i="51"/>
  <c r="AO22" i="51"/>
  <c r="AN22" i="51"/>
  <c r="BM21" i="51"/>
  <c r="BL21" i="51"/>
  <c r="BK21" i="51"/>
  <c r="BO21" i="51" s="1"/>
  <c r="BJ21" i="51"/>
  <c r="BI21" i="51"/>
  <c r="BH21" i="51"/>
  <c r="BG21" i="51"/>
  <c r="BF21" i="51"/>
  <c r="BD21" i="51"/>
  <c r="BC21" i="51"/>
  <c r="BB21" i="51"/>
  <c r="BA21" i="51"/>
  <c r="AZ21" i="51"/>
  <c r="AY21" i="51"/>
  <c r="AX21" i="51"/>
  <c r="AW21" i="51"/>
  <c r="AV21" i="51"/>
  <c r="AU21" i="51"/>
  <c r="AT21" i="51"/>
  <c r="AS21" i="51"/>
  <c r="AR21" i="51"/>
  <c r="AQ21" i="51"/>
  <c r="AP21" i="51"/>
  <c r="AO21" i="51"/>
  <c r="AN21" i="51"/>
  <c r="BM20" i="51"/>
  <c r="BL20" i="51"/>
  <c r="BK20" i="51"/>
  <c r="BJ20" i="51"/>
  <c r="BO20" i="51" s="1"/>
  <c r="BI20" i="51"/>
  <c r="BH20" i="51"/>
  <c r="BG20" i="51"/>
  <c r="BF20" i="51"/>
  <c r="BN20" i="51" s="1"/>
  <c r="BP20" i="51" s="1"/>
  <c r="BR20" i="51" s="1"/>
  <c r="BD20" i="51"/>
  <c r="BC20" i="51"/>
  <c r="BB20" i="51"/>
  <c r="BA20" i="51"/>
  <c r="AZ20" i="51"/>
  <c r="AY20" i="51"/>
  <c r="AX20" i="51"/>
  <c r="AW20" i="51"/>
  <c r="AV20" i="51"/>
  <c r="AU20" i="51"/>
  <c r="AT20" i="51"/>
  <c r="AS20" i="51"/>
  <c r="AR20" i="51"/>
  <c r="AQ20" i="51"/>
  <c r="AP20" i="51"/>
  <c r="AO20" i="51"/>
  <c r="AN20" i="51"/>
  <c r="BM19" i="51"/>
  <c r="BL19" i="51"/>
  <c r="BK19" i="51"/>
  <c r="BJ19" i="51"/>
  <c r="BI19" i="51"/>
  <c r="BO19" i="51" s="1"/>
  <c r="BH19" i="51"/>
  <c r="BG19" i="51"/>
  <c r="BF19" i="51"/>
  <c r="BN19" i="51" s="1"/>
  <c r="BP19" i="51" s="1"/>
  <c r="BR19" i="51" s="1"/>
  <c r="BD19" i="51"/>
  <c r="BC19" i="51"/>
  <c r="BB19" i="51"/>
  <c r="BA19" i="51"/>
  <c r="AZ19" i="51"/>
  <c r="AY19" i="51"/>
  <c r="AX19" i="51"/>
  <c r="AW19" i="51"/>
  <c r="AV19" i="51"/>
  <c r="AU19" i="51"/>
  <c r="AT19" i="51"/>
  <c r="AS19" i="51"/>
  <c r="AR19" i="51"/>
  <c r="AQ19" i="51"/>
  <c r="AP19" i="51"/>
  <c r="AO19" i="51"/>
  <c r="AN19" i="51"/>
  <c r="BM18" i="51"/>
  <c r="BL18" i="51"/>
  <c r="BK18" i="51"/>
  <c r="BJ18" i="51"/>
  <c r="BI18" i="51"/>
  <c r="BO18" i="51" s="1"/>
  <c r="BH18" i="51"/>
  <c r="BG18" i="51"/>
  <c r="BF18" i="51"/>
  <c r="BN18" i="51" s="1"/>
  <c r="BP18" i="51" s="1"/>
  <c r="BR18" i="51" s="1"/>
  <c r="BD18" i="51"/>
  <c r="BC18" i="51"/>
  <c r="BB18" i="51"/>
  <c r="BA18" i="51"/>
  <c r="AZ18" i="51"/>
  <c r="AY18" i="51"/>
  <c r="AX18" i="51"/>
  <c r="AW18" i="51"/>
  <c r="AV18" i="51"/>
  <c r="AU18" i="51"/>
  <c r="AT18" i="51"/>
  <c r="AS18" i="51"/>
  <c r="AR18" i="51"/>
  <c r="AQ18" i="51"/>
  <c r="AP18" i="51"/>
  <c r="AO18" i="51"/>
  <c r="AN18" i="51"/>
  <c r="BM17" i="51"/>
  <c r="BL17" i="51"/>
  <c r="BK17" i="51"/>
  <c r="BO17" i="51" s="1"/>
  <c r="BJ17" i="51"/>
  <c r="BI17" i="51"/>
  <c r="BH17" i="51"/>
  <c r="BG17" i="51"/>
  <c r="BF17" i="51"/>
  <c r="BD17" i="51"/>
  <c r="BC17" i="51"/>
  <c r="BB17" i="51"/>
  <c r="AZ17" i="51"/>
  <c r="AY17" i="51"/>
  <c r="AX17" i="51"/>
  <c r="AV17" i="51"/>
  <c r="AS17" i="51"/>
  <c r="AR17" i="51"/>
  <c r="AQ17" i="51"/>
  <c r="AP17" i="51"/>
  <c r="AO17" i="51"/>
  <c r="AN17" i="51"/>
  <c r="H17" i="51"/>
  <c r="BA17" i="51" s="1"/>
  <c r="BM16" i="51"/>
  <c r="BL16" i="51"/>
  <c r="BK16" i="51"/>
  <c r="BJ16" i="51"/>
  <c r="BI16" i="51"/>
  <c r="BO16" i="51" s="1"/>
  <c r="BH16" i="51"/>
  <c r="BG16" i="51"/>
  <c r="BF16" i="51"/>
  <c r="BN16" i="51" s="1"/>
  <c r="BP16" i="51" s="1"/>
  <c r="BR16" i="51" s="1"/>
  <c r="AZ16" i="51"/>
  <c r="AV16" i="51"/>
  <c r="AR16" i="51"/>
  <c r="AQ16" i="51"/>
  <c r="AP16" i="51"/>
  <c r="AO16" i="51"/>
  <c r="AN16" i="51"/>
  <c r="H16" i="51"/>
  <c r="BM15" i="51"/>
  <c r="BL15" i="51"/>
  <c r="BK15" i="51"/>
  <c r="BJ15" i="51"/>
  <c r="BI15" i="51"/>
  <c r="BO15" i="51" s="1"/>
  <c r="BH15" i="51"/>
  <c r="BG15" i="51"/>
  <c r="BF15" i="51"/>
  <c r="BN15" i="51" s="1"/>
  <c r="BP15" i="51" s="1"/>
  <c r="BR15" i="51" s="1"/>
  <c r="BD15" i="51"/>
  <c r="BC15" i="51"/>
  <c r="AZ15" i="51"/>
  <c r="AY15" i="51"/>
  <c r="AV15" i="51"/>
  <c r="AS15" i="51"/>
  <c r="AR15" i="51"/>
  <c r="AQ15" i="51"/>
  <c r="AP15" i="51"/>
  <c r="AO15" i="51"/>
  <c r="AN15" i="51"/>
  <c r="H15" i="51"/>
  <c r="BB15" i="51" s="1"/>
  <c r="BM14" i="51"/>
  <c r="BL14" i="51"/>
  <c r="BK14" i="51"/>
  <c r="BJ14" i="51"/>
  <c r="BO14" i="51" s="1"/>
  <c r="BI14" i="51"/>
  <c r="BH14" i="51"/>
  <c r="BG14" i="51"/>
  <c r="BF14" i="51"/>
  <c r="BN14" i="51" s="1"/>
  <c r="BP14" i="51" s="1"/>
  <c r="BR14" i="51" s="1"/>
  <c r="BC14" i="51"/>
  <c r="BB14" i="51"/>
  <c r="BA14" i="51"/>
  <c r="AY14" i="51"/>
  <c r="AX14" i="51"/>
  <c r="AW14" i="51"/>
  <c r="AU14" i="51"/>
  <c r="AS14" i="51"/>
  <c r="AR14" i="51"/>
  <c r="AQ14" i="51"/>
  <c r="AP14" i="51"/>
  <c r="AO14" i="51"/>
  <c r="AN14" i="51"/>
  <c r="H14" i="51"/>
  <c r="BD14" i="51" s="1"/>
  <c r="BM13" i="51"/>
  <c r="BL13" i="51"/>
  <c r="BK13" i="51"/>
  <c r="BJ13" i="51"/>
  <c r="BI13" i="51"/>
  <c r="BO13" i="51" s="1"/>
  <c r="BH13" i="51"/>
  <c r="BG13" i="51"/>
  <c r="BF13" i="51"/>
  <c r="BN13" i="51" s="1"/>
  <c r="AV13" i="51"/>
  <c r="AR13" i="51"/>
  <c r="AQ13" i="51"/>
  <c r="AP13" i="51"/>
  <c r="AO13" i="51"/>
  <c r="AN13" i="51"/>
  <c r="H13" i="51"/>
  <c r="AZ13" i="51" s="1"/>
  <c r="BM12" i="51"/>
  <c r="BL12" i="51"/>
  <c r="BK12" i="51"/>
  <c r="BJ12" i="51"/>
  <c r="BI12" i="51"/>
  <c r="BO12" i="51" s="1"/>
  <c r="BH12" i="51"/>
  <c r="BG12" i="51"/>
  <c r="BF12" i="51"/>
  <c r="BC12" i="51"/>
  <c r="AY12" i="51"/>
  <c r="AT12" i="51"/>
  <c r="AR12" i="51"/>
  <c r="AQ12" i="51"/>
  <c r="AP12" i="51"/>
  <c r="AO12" i="51"/>
  <c r="AN12" i="51"/>
  <c r="H12" i="51"/>
  <c r="BB12" i="51" s="1"/>
  <c r="BO11" i="51"/>
  <c r="BM11" i="51"/>
  <c r="BL11" i="51"/>
  <c r="BK11" i="51"/>
  <c r="BJ11" i="51"/>
  <c r="BI11" i="51"/>
  <c r="BH11" i="51"/>
  <c r="BG11" i="51"/>
  <c r="BF11" i="51"/>
  <c r="BN11" i="51" s="1"/>
  <c r="BP11" i="51" s="1"/>
  <c r="BR11" i="51" s="1"/>
  <c r="BD11" i="51"/>
  <c r="BC11" i="51"/>
  <c r="BB11" i="51"/>
  <c r="AZ11" i="51"/>
  <c r="AY11" i="51"/>
  <c r="AX11" i="51"/>
  <c r="AV11" i="51"/>
  <c r="AS11" i="51"/>
  <c r="AR11" i="51"/>
  <c r="AQ11" i="51"/>
  <c r="AP11" i="51"/>
  <c r="AO11" i="51"/>
  <c r="AN11" i="51"/>
  <c r="H11" i="51"/>
  <c r="BA11" i="51" s="1"/>
  <c r="AS4" i="51"/>
  <c r="AR4" i="51"/>
  <c r="AO4" i="51"/>
  <c r="AO3" i="51"/>
  <c r="BQ16" i="52" l="1"/>
  <c r="BS16" i="52" s="1"/>
  <c r="BQ18" i="52"/>
  <c r="BS18" i="52" s="1"/>
  <c r="BQ19" i="52"/>
  <c r="BS19" i="52" s="1"/>
  <c r="BQ22" i="52"/>
  <c r="BS22" i="52" s="1"/>
  <c r="BQ25" i="52"/>
  <c r="BS25" i="52" s="1"/>
  <c r="BQ28" i="52"/>
  <c r="BS28" i="52" s="1"/>
  <c r="BQ29" i="52"/>
  <c r="BS29" i="52" s="1"/>
  <c r="BQ33" i="52"/>
  <c r="BS33" i="52" s="1"/>
  <c r="BQ37" i="52"/>
  <c r="BS37" i="52" s="1"/>
  <c r="BQ38" i="52"/>
  <c r="BS38" i="52" s="1"/>
  <c r="BQ11" i="52"/>
  <c r="BS11" i="52" s="1"/>
  <c r="BQ13" i="52"/>
  <c r="BS13" i="52" s="1"/>
  <c r="BQ15" i="52"/>
  <c r="BS15" i="52" s="1"/>
  <c r="BQ17" i="52"/>
  <c r="BS17" i="52" s="1"/>
  <c r="BQ20" i="52"/>
  <c r="BS20" i="52" s="1"/>
  <c r="BQ21" i="52"/>
  <c r="BS21" i="52" s="1"/>
  <c r="BQ23" i="52"/>
  <c r="BS23" i="52" s="1"/>
  <c r="BQ24" i="52"/>
  <c r="BS24" i="52" s="1"/>
  <c r="BQ26" i="52"/>
  <c r="BS26" i="52" s="1"/>
  <c r="BQ27" i="52"/>
  <c r="BS27" i="52" s="1"/>
  <c r="BQ30" i="52"/>
  <c r="BS30" i="52" s="1"/>
  <c r="BQ31" i="52"/>
  <c r="BS31" i="52" s="1"/>
  <c r="BQ32" i="52"/>
  <c r="BS32" i="52" s="1"/>
  <c r="BQ34" i="52"/>
  <c r="BS34" i="52" s="1"/>
  <c r="BQ35" i="52"/>
  <c r="BS35" i="52" s="1"/>
  <c r="BQ36" i="52"/>
  <c r="BS36" i="52" s="1"/>
  <c r="BQ12" i="52"/>
  <c r="BS12" i="52" s="1"/>
  <c r="BQ14" i="52"/>
  <c r="BS14" i="52" s="1"/>
  <c r="BO39" i="52"/>
  <c r="AU11" i="52"/>
  <c r="AY11" i="52"/>
  <c r="BC11" i="52"/>
  <c r="AU12" i="52"/>
  <c r="AY12" i="52"/>
  <c r="BC12" i="52"/>
  <c r="AU13" i="52"/>
  <c r="AY13" i="52"/>
  <c r="BC13" i="52"/>
  <c r="AU14" i="52"/>
  <c r="AY14" i="52"/>
  <c r="BC14" i="52"/>
  <c r="AU15" i="52"/>
  <c r="AY15" i="52"/>
  <c r="BC15" i="52"/>
  <c r="AU16" i="52"/>
  <c r="AY16" i="52"/>
  <c r="BC16" i="52"/>
  <c r="AU17" i="52"/>
  <c r="AY17" i="52"/>
  <c r="BC17" i="52"/>
  <c r="BD18" i="52"/>
  <c r="AZ18" i="52"/>
  <c r="AU18" i="52"/>
  <c r="AY18" i="52"/>
  <c r="BN39" i="52"/>
  <c r="BP39" i="52" s="1"/>
  <c r="BR39" i="52" s="1"/>
  <c r="AV11" i="52"/>
  <c r="AZ11" i="52"/>
  <c r="AV12" i="52"/>
  <c r="AZ12" i="52"/>
  <c r="AV13" i="52"/>
  <c r="AZ13" i="52"/>
  <c r="AV14" i="52"/>
  <c r="AZ14" i="52"/>
  <c r="AV15" i="52"/>
  <c r="AZ15" i="52"/>
  <c r="AV16" i="52"/>
  <c r="AZ16" i="52"/>
  <c r="AV17" i="52"/>
  <c r="AZ17" i="52"/>
  <c r="AV18" i="52"/>
  <c r="BA18" i="52"/>
  <c r="AU19" i="52"/>
  <c r="AY19" i="52"/>
  <c r="BC19" i="52"/>
  <c r="AU20" i="52"/>
  <c r="AY20" i="52"/>
  <c r="BC20" i="52"/>
  <c r="AU21" i="52"/>
  <c r="AY21" i="52"/>
  <c r="BC21" i="52"/>
  <c r="AU22" i="52"/>
  <c r="AY22" i="52"/>
  <c r="BC22" i="52"/>
  <c r="AU23" i="52"/>
  <c r="AY23" i="52"/>
  <c r="BC23" i="52"/>
  <c r="AU24" i="52"/>
  <c r="AY24" i="52"/>
  <c r="BC24" i="52"/>
  <c r="AU25" i="52"/>
  <c r="AY25" i="52"/>
  <c r="BC25" i="52"/>
  <c r="AU26" i="52"/>
  <c r="AY26" i="52"/>
  <c r="BC26" i="52"/>
  <c r="AU27" i="52"/>
  <c r="AY27" i="52"/>
  <c r="BC27" i="52"/>
  <c r="AU28" i="52"/>
  <c r="AY28" i="52"/>
  <c r="BC28" i="52"/>
  <c r="AU29" i="52"/>
  <c r="AY29" i="52"/>
  <c r="BC29" i="52"/>
  <c r="AU30" i="52"/>
  <c r="AY30" i="52"/>
  <c r="BC30" i="52"/>
  <c r="AU31" i="52"/>
  <c r="AY31" i="52"/>
  <c r="BC31" i="52"/>
  <c r="AU32" i="52"/>
  <c r="AY32" i="52"/>
  <c r="BC32" i="52"/>
  <c r="AU33" i="52"/>
  <c r="AY33" i="52"/>
  <c r="BC33" i="52"/>
  <c r="AU34" i="52"/>
  <c r="AY34" i="52"/>
  <c r="BC34" i="52"/>
  <c r="AU35" i="52"/>
  <c r="AY35" i="52"/>
  <c r="BC35" i="52"/>
  <c r="AU36" i="52"/>
  <c r="AY36" i="52"/>
  <c r="BC36" i="52"/>
  <c r="AU37" i="52"/>
  <c r="AY37" i="52"/>
  <c r="BC37" i="52"/>
  <c r="AU38" i="52"/>
  <c r="AY38" i="52"/>
  <c r="BC38" i="52"/>
  <c r="AV19" i="52"/>
  <c r="AZ19" i="52"/>
  <c r="AV20" i="52"/>
  <c r="AZ20" i="52"/>
  <c r="AV21" i="52"/>
  <c r="AZ21" i="52"/>
  <c r="AV22" i="52"/>
  <c r="AZ22" i="52"/>
  <c r="AV23" i="52"/>
  <c r="AZ23" i="52"/>
  <c r="AV24" i="52"/>
  <c r="AZ24" i="52"/>
  <c r="AV25" i="52"/>
  <c r="AZ25" i="52"/>
  <c r="AV26" i="52"/>
  <c r="AZ26" i="52"/>
  <c r="AV27" i="52"/>
  <c r="AZ27" i="52"/>
  <c r="AV28" i="52"/>
  <c r="AZ28" i="52"/>
  <c r="AV29" i="52"/>
  <c r="AZ29" i="52"/>
  <c r="AV30" i="52"/>
  <c r="AZ30" i="52"/>
  <c r="AV31" i="52"/>
  <c r="AZ31" i="52"/>
  <c r="AV32" i="52"/>
  <c r="AZ32" i="52"/>
  <c r="AV33" i="52"/>
  <c r="AZ33" i="52"/>
  <c r="AV34" i="52"/>
  <c r="AZ34" i="52"/>
  <c r="AV35" i="52"/>
  <c r="AZ35" i="52"/>
  <c r="AV36" i="52"/>
  <c r="AZ36" i="52"/>
  <c r="AV37" i="52"/>
  <c r="AZ37" i="52"/>
  <c r="AV38" i="52"/>
  <c r="AZ38" i="52"/>
  <c r="BQ21" i="51"/>
  <c r="BS21" i="51" s="1"/>
  <c r="BQ27" i="51"/>
  <c r="BS27" i="51" s="1"/>
  <c r="BQ35" i="51"/>
  <c r="BS35" i="51" s="1"/>
  <c r="BN12" i="51"/>
  <c r="BP12" i="51" s="1"/>
  <c r="BR12" i="51" s="1"/>
  <c r="BC16" i="51"/>
  <c r="AY16" i="51"/>
  <c r="AT16" i="51"/>
  <c r="BB16" i="51"/>
  <c r="AS16" i="51"/>
  <c r="AX16" i="51"/>
  <c r="BA16" i="51"/>
  <c r="AW16" i="51"/>
  <c r="BD16" i="51"/>
  <c r="BN17" i="51"/>
  <c r="BP17" i="51" s="1"/>
  <c r="BR17" i="51" s="1"/>
  <c r="BO22" i="51"/>
  <c r="BQ25" i="51"/>
  <c r="BS25" i="51" s="1"/>
  <c r="BP32" i="51"/>
  <c r="BR32" i="51" s="1"/>
  <c r="BQ34" i="51"/>
  <c r="BS34" i="51" s="1"/>
  <c r="BP35" i="51"/>
  <c r="BR35" i="51" s="1"/>
  <c r="BQ38" i="51"/>
  <c r="BS38" i="51" s="1"/>
  <c r="BQ28" i="51"/>
  <c r="BS28" i="51" s="1"/>
  <c r="BC13" i="51"/>
  <c r="AY13" i="51"/>
  <c r="AT13" i="51"/>
  <c r="BB13" i="51"/>
  <c r="AS13" i="51"/>
  <c r="BA13" i="51"/>
  <c r="AW13" i="51"/>
  <c r="AX13" i="51"/>
  <c r="BD13" i="51"/>
  <c r="BQ14" i="51"/>
  <c r="BS14" i="51" s="1"/>
  <c r="BQ16" i="51"/>
  <c r="BS16" i="51" s="1"/>
  <c r="BQ19" i="51"/>
  <c r="BS19" i="51" s="1"/>
  <c r="BN22" i="51"/>
  <c r="BP22" i="51" s="1"/>
  <c r="BR22" i="51" s="1"/>
  <c r="BQ24" i="51"/>
  <c r="BS24" i="51" s="1"/>
  <c r="BP27" i="51"/>
  <c r="BR27" i="51" s="1"/>
  <c r="BN30" i="51"/>
  <c r="BQ33" i="51"/>
  <c r="BS33" i="51" s="1"/>
  <c r="BP36" i="51"/>
  <c r="BR36" i="51" s="1"/>
  <c r="BQ20" i="51"/>
  <c r="BS20" i="51" s="1"/>
  <c r="BQ23" i="51"/>
  <c r="BS23" i="51" s="1"/>
  <c r="BQ11" i="51"/>
  <c r="BS11" i="51" s="1"/>
  <c r="BP13" i="51"/>
  <c r="BR13" i="51" s="1"/>
  <c r="BQ15" i="51"/>
  <c r="BS15" i="51" s="1"/>
  <c r="BQ18" i="51"/>
  <c r="BS18" i="51" s="1"/>
  <c r="BN21" i="51"/>
  <c r="BP21" i="51" s="1"/>
  <c r="BR21" i="51" s="1"/>
  <c r="BQ26" i="51"/>
  <c r="BS26" i="51" s="1"/>
  <c r="BN29" i="51"/>
  <c r="BP29" i="51" s="1"/>
  <c r="BR29" i="51" s="1"/>
  <c r="BO30" i="51"/>
  <c r="BQ31" i="51"/>
  <c r="BS31" i="51" s="1"/>
  <c r="BP37" i="51"/>
  <c r="BR37" i="51" s="1"/>
  <c r="BD12" i="51"/>
  <c r="AV12" i="51"/>
  <c r="AW12" i="51"/>
  <c r="AW15" i="51"/>
  <c r="AZ12" i="51"/>
  <c r="BA12" i="51"/>
  <c r="BA15" i="51"/>
  <c r="AW11" i="51"/>
  <c r="AS12" i="51"/>
  <c r="AX12" i="51"/>
  <c r="AV14" i="51"/>
  <c r="AZ14" i="51"/>
  <c r="AX15" i="51"/>
  <c r="AW17" i="51"/>
  <c r="BQ39" i="52" l="1"/>
  <c r="BS39" i="52" s="1"/>
  <c r="BQ36" i="51"/>
  <c r="BS36" i="51" s="1"/>
  <c r="BQ12" i="51"/>
  <c r="BS12" i="51" s="1"/>
  <c r="BQ17" i="51"/>
  <c r="BS17" i="51" s="1"/>
  <c r="BP30" i="51"/>
  <c r="BR30" i="51" s="1"/>
  <c r="BQ32" i="51"/>
  <c r="BS32" i="51" s="1"/>
  <c r="BQ22" i="51"/>
  <c r="BS22" i="51" s="1"/>
  <c r="BQ37" i="51"/>
  <c r="BS37" i="51" s="1"/>
  <c r="BQ29" i="51"/>
  <c r="BS29" i="51" s="1"/>
  <c r="BQ13" i="51"/>
  <c r="BS13" i="51" s="1"/>
  <c r="BQ30" i="51" l="1"/>
  <c r="BS30" i="51" s="1"/>
</calcChain>
</file>

<file path=xl/comments1.xml><?xml version="1.0" encoding="utf-8"?>
<comments xmlns="http://schemas.openxmlformats.org/spreadsheetml/2006/main">
  <authors>
    <author>作成者</author>
  </authors>
  <commentList>
    <comment ref="BF6" authorId="0">
      <text>
        <r>
          <rPr>
            <b/>
            <sz val="9"/>
            <color indexed="10"/>
            <rFont val="ＭＳ Ｐゴシック"/>
            <family val="3"/>
            <charset val="128"/>
          </rPr>
          <t>検定の実施は任意です。F0（粒子）の測定値を入力した場合には自動的に計算・判定されますのでご活用ください。　</t>
        </r>
        <r>
          <rPr>
            <sz val="9"/>
            <color indexed="81"/>
            <rFont val="ＭＳ Ｐゴシック"/>
            <family val="3"/>
            <charset val="128"/>
          </rPr>
          <t xml:space="preserve">
測定精度が十分な場合、陰イオン、陽イオンそれぞれの当量濃度（μeq/l）の合計値は、概ね一致することが期待されます。
イオンバランス（R1)を、R1=（C-A)/（C+A)×100（A、Cは、それぞれ陰イオンおよび陽イオンの当量濃度の合計値）で定義すると、R1は（C+A）の値に応じた基準値（C+Aが50未満では±30%、50～100μeq/lでは±15%、100μeq/l以上では±8%）以下になることが期待されます。　
</t>
        </r>
      </text>
    </comment>
    <comment ref="I8" authorId="0">
      <text>
        <r>
          <rPr>
            <sz val="9"/>
            <color indexed="81"/>
            <rFont val="ＭＳ Ｐゴシック"/>
            <family val="3"/>
            <charset val="128"/>
          </rPr>
          <t>入力は任意です。</t>
        </r>
      </text>
    </comment>
    <comment ref="F9" authorId="0">
      <text>
        <r>
          <rPr>
            <b/>
            <sz val="9"/>
            <color indexed="81"/>
            <rFont val="ＭＳ Ｐゴシック"/>
            <family val="3"/>
            <charset val="128"/>
          </rPr>
          <t>・</t>
        </r>
        <r>
          <rPr>
            <sz val="9"/>
            <color indexed="81"/>
            <rFont val="ＭＳ Ｐゴシック"/>
            <family val="3"/>
            <charset val="128"/>
          </rPr>
          <t>総流量が、マスフローメータ等使用により、基準温度（20℃等）に自動的に補正されている場合には、基準温度（20℃等）を御入力ください。
・総流量が、ガスメータ等使用により、実流量の場合には、点検時の気温の平均値、または常時監視局や気象台の当該期間の平均気温を御入力ください。</t>
        </r>
      </text>
    </comment>
    <comment ref="G9" authorId="0">
      <text>
        <r>
          <rPr>
            <sz val="9"/>
            <color indexed="81"/>
            <rFont val="ＭＳ Ｐゴシック"/>
            <family val="3"/>
            <charset val="128"/>
          </rPr>
          <t>単位に御注意ください。
（L）ではなく（m3）です。</t>
        </r>
      </text>
    </comment>
  </commentList>
</comments>
</file>

<file path=xl/sharedStrings.xml><?xml version="1.0" encoding="utf-8"?>
<sst xmlns="http://schemas.openxmlformats.org/spreadsheetml/2006/main" count="6060" uniqueCount="750">
  <si>
    <t>検出下限値</t>
    <rPh sb="0" eb="2">
      <t>ケンシュツ</t>
    </rPh>
    <rPh sb="2" eb="5">
      <t>カゲンチ</t>
    </rPh>
    <phoneticPr fontId="3"/>
  </si>
  <si>
    <t>定量下限値</t>
    <rPh sb="0" eb="2">
      <t>テイリョウ</t>
    </rPh>
    <rPh sb="2" eb="5">
      <t>カゲンチ</t>
    </rPh>
    <phoneticPr fontId="3"/>
  </si>
  <si>
    <t>Na</t>
  </si>
  <si>
    <t>Al</t>
  </si>
  <si>
    <t>K</t>
  </si>
  <si>
    <t>Ca</t>
  </si>
  <si>
    <t>Sc</t>
  </si>
  <si>
    <t>Ti</t>
  </si>
  <si>
    <t>V</t>
  </si>
  <si>
    <t>Cr</t>
  </si>
  <si>
    <t>Mn</t>
  </si>
  <si>
    <t>Fe</t>
  </si>
  <si>
    <t>Co</t>
  </si>
  <si>
    <t>Ni</t>
  </si>
  <si>
    <t>Cu</t>
  </si>
  <si>
    <t>Zn</t>
  </si>
  <si>
    <t>As</t>
  </si>
  <si>
    <t>Se</t>
  </si>
  <si>
    <t>Rb</t>
  </si>
  <si>
    <t>Mo</t>
  </si>
  <si>
    <t>Sb</t>
  </si>
  <si>
    <t>Cs</t>
  </si>
  <si>
    <t>Ba</t>
  </si>
  <si>
    <t>La</t>
  </si>
  <si>
    <t>Sm</t>
  </si>
  <si>
    <t>Pb</t>
  </si>
  <si>
    <t>PM2.5成分分析結果</t>
    <rPh sb="5" eb="7">
      <t>セイブン</t>
    </rPh>
    <rPh sb="7" eb="9">
      <t>ブンセキ</t>
    </rPh>
    <rPh sb="9" eb="11">
      <t>ケッカ</t>
    </rPh>
    <phoneticPr fontId="3"/>
  </si>
  <si>
    <t>期間</t>
    <rPh sb="0" eb="2">
      <t>キカン</t>
    </rPh>
    <phoneticPr fontId="3"/>
  </si>
  <si>
    <t>任</t>
    <rPh sb="0" eb="1">
      <t>ニン</t>
    </rPh>
    <phoneticPr fontId="3"/>
  </si>
  <si>
    <t>備考</t>
    <rPh sb="0" eb="2">
      <t>ビコウ</t>
    </rPh>
    <phoneticPr fontId="3"/>
  </si>
  <si>
    <t>その他</t>
    <rPh sb="2" eb="3">
      <t>タ</t>
    </rPh>
    <phoneticPr fontId="3"/>
  </si>
  <si>
    <t>項目</t>
    <rPh sb="0" eb="2">
      <t>コウモク</t>
    </rPh>
    <phoneticPr fontId="3"/>
  </si>
  <si>
    <t>PM2.5</t>
    <phoneticPr fontId="3"/>
  </si>
  <si>
    <t>EC1</t>
    <phoneticPr fontId="3"/>
  </si>
  <si>
    <t>EC2</t>
    <phoneticPr fontId="3"/>
  </si>
  <si>
    <t>EC3</t>
    <phoneticPr fontId="3"/>
  </si>
  <si>
    <t>イオン成分</t>
    <rPh sb="3" eb="5">
      <t>セイブン</t>
    </rPh>
    <phoneticPr fontId="3"/>
  </si>
  <si>
    <t>無機元素成分</t>
    <rPh sb="0" eb="2">
      <t>ムキ</t>
    </rPh>
    <rPh sb="2" eb="4">
      <t>ゲンソ</t>
    </rPh>
    <rPh sb="4" eb="6">
      <t>セイブン</t>
    </rPh>
    <phoneticPr fontId="3"/>
  </si>
  <si>
    <t>炭素成分</t>
    <rPh sb="0" eb="2">
      <t>タンソ</t>
    </rPh>
    <rPh sb="2" eb="4">
      <t>セイブン</t>
    </rPh>
    <phoneticPr fontId="3"/>
  </si>
  <si>
    <t>※質量濃度は少数第1位（JIS丸め）、質量濃度以外の項目は有効数字2桁（JIS丸め）で入力してください。</t>
    <rPh sb="1" eb="3">
      <t>シツリョウ</t>
    </rPh>
    <rPh sb="3" eb="5">
      <t>ノウド</t>
    </rPh>
    <rPh sb="6" eb="8">
      <t>ショウスウ</t>
    </rPh>
    <rPh sb="8" eb="9">
      <t>ダイ</t>
    </rPh>
    <rPh sb="10" eb="11">
      <t>イ</t>
    </rPh>
    <rPh sb="15" eb="16">
      <t>マル</t>
    </rPh>
    <rPh sb="19" eb="21">
      <t>シツリョウ</t>
    </rPh>
    <rPh sb="21" eb="23">
      <t>ノウド</t>
    </rPh>
    <rPh sb="23" eb="25">
      <t>イガイ</t>
    </rPh>
    <rPh sb="26" eb="28">
      <t>コウモク</t>
    </rPh>
    <rPh sb="29" eb="31">
      <t>ユウコウ</t>
    </rPh>
    <rPh sb="31" eb="33">
      <t>スウジ</t>
    </rPh>
    <rPh sb="34" eb="35">
      <t>ケタ</t>
    </rPh>
    <rPh sb="39" eb="40">
      <t>マル</t>
    </rPh>
    <rPh sb="43" eb="45">
      <t>ニュウリョク</t>
    </rPh>
    <phoneticPr fontId="3"/>
  </si>
  <si>
    <t>石英</t>
    <rPh sb="0" eb="2">
      <t>セキエイ</t>
    </rPh>
    <phoneticPr fontId="3"/>
  </si>
  <si>
    <t>Whatman　PM2.5 エアモニタリング用フィルター46.2mm　2μm</t>
    <rPh sb="22" eb="23">
      <t>ヨウ</t>
    </rPh>
    <phoneticPr fontId="3"/>
  </si>
  <si>
    <t>温度（℃）</t>
    <rPh sb="0" eb="2">
      <t>オンド</t>
    </rPh>
    <phoneticPr fontId="3"/>
  </si>
  <si>
    <t>＜秤量条件について＞</t>
    <rPh sb="1" eb="3">
      <t>ヒョウリョウ</t>
    </rPh>
    <rPh sb="3" eb="5">
      <t>ジョウケン</t>
    </rPh>
    <phoneticPr fontId="3"/>
  </si>
  <si>
    <t>【分析条件について】</t>
    <rPh sb="1" eb="3">
      <t>ブンセキ</t>
    </rPh>
    <rPh sb="3" eb="5">
      <t>ジョウケン</t>
    </rPh>
    <phoneticPr fontId="3"/>
  </si>
  <si>
    <t>製品名</t>
    <rPh sb="0" eb="3">
      <t>セイヒンメイ</t>
    </rPh>
    <phoneticPr fontId="3"/>
  </si>
  <si>
    <t>使用サンプラー</t>
    <rPh sb="0" eb="2">
      <t>シヨウ</t>
    </rPh>
    <phoneticPr fontId="3"/>
  </si>
  <si>
    <t>＜秤量条件＞</t>
    <rPh sb="1" eb="3">
      <t>ヒョウリョウ</t>
    </rPh>
    <rPh sb="3" eb="5">
      <t>ジョウケン</t>
    </rPh>
    <phoneticPr fontId="3"/>
  </si>
  <si>
    <t>条件</t>
    <rPh sb="0" eb="2">
      <t>ジョウケン</t>
    </rPh>
    <phoneticPr fontId="3"/>
  </si>
  <si>
    <t>＜イオン成分＞</t>
    <rPh sb="4" eb="6">
      <t>セイブン</t>
    </rPh>
    <phoneticPr fontId="3"/>
  </si>
  <si>
    <t>振とう</t>
    <rPh sb="0" eb="1">
      <t>シン</t>
    </rPh>
    <phoneticPr fontId="3"/>
  </si>
  <si>
    <t>超音波</t>
    <rPh sb="0" eb="3">
      <t>チョウオンパ</t>
    </rPh>
    <phoneticPr fontId="3"/>
  </si>
  <si>
    <t>振とう+超音波</t>
    <rPh sb="0" eb="1">
      <t>シン</t>
    </rPh>
    <rPh sb="4" eb="7">
      <t>チョウオンパ</t>
    </rPh>
    <phoneticPr fontId="3"/>
  </si>
  <si>
    <t>親水性PTFE（Millex-LG）</t>
    <rPh sb="0" eb="3">
      <t>シンスイセイ</t>
    </rPh>
    <phoneticPr fontId="3"/>
  </si>
  <si>
    <t>東ソー</t>
    <rPh sb="0" eb="1">
      <t>トウ</t>
    </rPh>
    <phoneticPr fontId="3"/>
  </si>
  <si>
    <t>＜無機元素成分＞</t>
    <rPh sb="1" eb="3">
      <t>ムキ</t>
    </rPh>
    <rPh sb="3" eb="5">
      <t>ゲンソ</t>
    </rPh>
    <rPh sb="5" eb="7">
      <t>セイブン</t>
    </rPh>
    <phoneticPr fontId="3"/>
  </si>
  <si>
    <t>＜炭素成分＞</t>
    <rPh sb="1" eb="3">
      <t>タンソ</t>
    </rPh>
    <rPh sb="3" eb="5">
      <t>セイブン</t>
    </rPh>
    <phoneticPr fontId="3"/>
  </si>
  <si>
    <t>1時間</t>
    <rPh sb="1" eb="3">
      <t>ジカン</t>
    </rPh>
    <phoneticPr fontId="3"/>
  </si>
  <si>
    <t>3時間</t>
    <rPh sb="1" eb="3">
      <t>ジカン</t>
    </rPh>
    <phoneticPr fontId="3"/>
  </si>
  <si>
    <t>0.515cm2(円形）</t>
    <rPh sb="9" eb="11">
      <t>エンケイ</t>
    </rPh>
    <phoneticPr fontId="3"/>
  </si>
  <si>
    <t>1cm角</t>
    <rPh sb="3" eb="4">
      <t>カク</t>
    </rPh>
    <phoneticPr fontId="3"/>
  </si>
  <si>
    <t>時間（s）</t>
    <rPh sb="0" eb="2">
      <t>ジカン</t>
    </rPh>
    <phoneticPr fontId="3"/>
  </si>
  <si>
    <t>OC1</t>
    <phoneticPr fontId="3"/>
  </si>
  <si>
    <t>OC2</t>
    <phoneticPr fontId="3"/>
  </si>
  <si>
    <t>OC3</t>
    <phoneticPr fontId="3"/>
  </si>
  <si>
    <t>OC4</t>
    <phoneticPr fontId="3"/>
  </si>
  <si>
    <t>　　　　　　（機種名）</t>
    <rPh sb="7" eb="10">
      <t>キシュメイ</t>
    </rPh>
    <phoneticPr fontId="3"/>
  </si>
  <si>
    <t>　　　　　　（感度）（μg）</t>
    <rPh sb="7" eb="9">
      <t>カンド</t>
    </rPh>
    <phoneticPr fontId="3"/>
  </si>
  <si>
    <t>・切出し量（枚）</t>
    <rPh sb="1" eb="3">
      <t>キリダ</t>
    </rPh>
    <rPh sb="4" eb="5">
      <t>リョウ</t>
    </rPh>
    <rPh sb="6" eb="7">
      <t>マイ</t>
    </rPh>
    <phoneticPr fontId="3"/>
  </si>
  <si>
    <t>・超純水添加量(mL）</t>
    <rPh sb="1" eb="2">
      <t>チョウ</t>
    </rPh>
    <rPh sb="2" eb="4">
      <t>ジュンスイ</t>
    </rPh>
    <rPh sb="4" eb="6">
      <t>テンカ</t>
    </rPh>
    <rPh sb="6" eb="7">
      <t>リョウ</t>
    </rPh>
    <phoneticPr fontId="3"/>
  </si>
  <si>
    <t>・抽出方法</t>
    <rPh sb="1" eb="3">
      <t>チュウシュツ</t>
    </rPh>
    <rPh sb="3" eb="5">
      <t>ホウホウ</t>
    </rPh>
    <phoneticPr fontId="3"/>
  </si>
  <si>
    <t>・抽出時間（分）</t>
    <rPh sb="1" eb="3">
      <t>チュウシュツ</t>
    </rPh>
    <rPh sb="3" eb="5">
      <t>ジカン</t>
    </rPh>
    <rPh sb="6" eb="7">
      <t>フン</t>
    </rPh>
    <phoneticPr fontId="3"/>
  </si>
  <si>
    <t>・前処理フィルター</t>
    <rPh sb="1" eb="4">
      <t>マエショリ</t>
    </rPh>
    <phoneticPr fontId="3"/>
  </si>
  <si>
    <t>・イオンクロマト装置</t>
    <rPh sb="8" eb="10">
      <t>ソウチ</t>
    </rPh>
    <phoneticPr fontId="3"/>
  </si>
  <si>
    <t>・電子天秤（メーカー）</t>
    <rPh sb="1" eb="3">
      <t>デンシ</t>
    </rPh>
    <rPh sb="3" eb="5">
      <t>テンビン</t>
    </rPh>
    <phoneticPr fontId="3"/>
  </si>
  <si>
    <t>・相対湿度（％）</t>
    <rPh sb="1" eb="3">
      <t>ソウタイ</t>
    </rPh>
    <rPh sb="3" eb="5">
      <t>シツド</t>
    </rPh>
    <phoneticPr fontId="3"/>
  </si>
  <si>
    <t>・温度（℃）</t>
    <rPh sb="1" eb="3">
      <t>オンド</t>
    </rPh>
    <phoneticPr fontId="3"/>
  </si>
  <si>
    <t>・石英</t>
    <rPh sb="1" eb="3">
      <t>セキエイ</t>
    </rPh>
    <phoneticPr fontId="3"/>
  </si>
  <si>
    <t>ろ紙の種類</t>
    <rPh sb="1" eb="2">
      <t>シ</t>
    </rPh>
    <rPh sb="3" eb="5">
      <t>シュルイ</t>
    </rPh>
    <phoneticPr fontId="3"/>
  </si>
  <si>
    <t>内標準物質</t>
    <rPh sb="0" eb="1">
      <t>ナイ</t>
    </rPh>
    <rPh sb="1" eb="3">
      <t>ヒョウジュン</t>
    </rPh>
    <rPh sb="3" eb="5">
      <t>ブッシツ</t>
    </rPh>
    <phoneticPr fontId="3"/>
  </si>
  <si>
    <t>装置</t>
    <rPh sb="0" eb="2">
      <t>ソウチ</t>
    </rPh>
    <phoneticPr fontId="3"/>
  </si>
  <si>
    <t>酸分解/ICP-MS</t>
    <rPh sb="0" eb="1">
      <t>サン</t>
    </rPh>
    <rPh sb="1" eb="3">
      <t>ブンカイ</t>
    </rPh>
    <phoneticPr fontId="3"/>
  </si>
  <si>
    <t>酸分解/ICP-AES</t>
    <rPh sb="0" eb="1">
      <t>サン</t>
    </rPh>
    <rPh sb="1" eb="3">
      <t>ブンカイ</t>
    </rPh>
    <phoneticPr fontId="3"/>
  </si>
  <si>
    <t>分析法</t>
    <rPh sb="0" eb="3">
      <t>ブンセキホウ</t>
    </rPh>
    <phoneticPr fontId="3"/>
  </si>
  <si>
    <t>切出し量</t>
    <rPh sb="0" eb="2">
      <t>キリダ</t>
    </rPh>
    <rPh sb="3" eb="4">
      <t>リョウ</t>
    </rPh>
    <phoneticPr fontId="3"/>
  </si>
  <si>
    <t>蛍光X線分析法</t>
    <rPh sb="0" eb="2">
      <t>ケイコウ</t>
    </rPh>
    <rPh sb="3" eb="4">
      <t>セン</t>
    </rPh>
    <rPh sb="4" eb="6">
      <t>ブンセキ</t>
    </rPh>
    <rPh sb="6" eb="7">
      <t>ホウ</t>
    </rPh>
    <phoneticPr fontId="3"/>
  </si>
  <si>
    <t>酸添加</t>
    <rPh sb="0" eb="1">
      <t>サン</t>
    </rPh>
    <rPh sb="1" eb="3">
      <t>テンカ</t>
    </rPh>
    <phoneticPr fontId="3"/>
  </si>
  <si>
    <t>硝酸</t>
    <rPh sb="0" eb="2">
      <t>ショウサン</t>
    </rPh>
    <phoneticPr fontId="3"/>
  </si>
  <si>
    <t>ふっ化水素酸</t>
    <rPh sb="2" eb="3">
      <t>カ</t>
    </rPh>
    <rPh sb="3" eb="5">
      <t>スイソ</t>
    </rPh>
    <rPh sb="5" eb="6">
      <t>サン</t>
    </rPh>
    <phoneticPr fontId="3"/>
  </si>
  <si>
    <t>過酸化水素</t>
    <rPh sb="0" eb="3">
      <t>カサンカ</t>
    </rPh>
    <rPh sb="3" eb="5">
      <t>スイソ</t>
    </rPh>
    <phoneticPr fontId="3"/>
  </si>
  <si>
    <t>塩酸</t>
    <rPh sb="0" eb="2">
      <t>エンサン</t>
    </rPh>
    <phoneticPr fontId="3"/>
  </si>
  <si>
    <t>1%硝酸10mL</t>
    <rPh sb="2" eb="4">
      <t>ショウサン</t>
    </rPh>
    <phoneticPr fontId="3"/>
  </si>
  <si>
    <t>分解装置</t>
    <rPh sb="0" eb="2">
      <t>ブンカイ</t>
    </rPh>
    <rPh sb="2" eb="4">
      <t>ソウチ</t>
    </rPh>
    <phoneticPr fontId="3"/>
  </si>
  <si>
    <t>使用</t>
    <rPh sb="0" eb="2">
      <t>シヨウ</t>
    </rPh>
    <phoneticPr fontId="3"/>
  </si>
  <si>
    <t>不使用</t>
    <rPh sb="0" eb="3">
      <t>フシヨウ</t>
    </rPh>
    <phoneticPr fontId="3"/>
  </si>
  <si>
    <t>希硝酸濃度</t>
    <rPh sb="0" eb="1">
      <t>キ</t>
    </rPh>
    <rPh sb="1" eb="3">
      <t>ショウサン</t>
    </rPh>
    <rPh sb="3" eb="5">
      <t>ノウド</t>
    </rPh>
    <phoneticPr fontId="3"/>
  </si>
  <si>
    <t>容量</t>
    <rPh sb="0" eb="2">
      <t>ヨウリョウ</t>
    </rPh>
    <phoneticPr fontId="3"/>
  </si>
  <si>
    <t>機種</t>
    <rPh sb="0" eb="2">
      <t>キシュ</t>
    </rPh>
    <phoneticPr fontId="3"/>
  </si>
  <si>
    <t>島津製作所</t>
    <rPh sb="0" eb="2">
      <t>シマヅ</t>
    </rPh>
    <rPh sb="2" eb="5">
      <t>セイサクショ</t>
    </rPh>
    <phoneticPr fontId="3"/>
  </si>
  <si>
    <t>＜水溶性有機炭素＞（分析を実施していない場合は回答不要）</t>
    <rPh sb="1" eb="4">
      <t>スイヨウセイ</t>
    </rPh>
    <rPh sb="4" eb="6">
      <t>ユウキ</t>
    </rPh>
    <rPh sb="6" eb="8">
      <t>タンソ</t>
    </rPh>
    <rPh sb="10" eb="12">
      <t>ブンセキ</t>
    </rPh>
    <rPh sb="13" eb="15">
      <t>ジッシ</t>
    </rPh>
    <rPh sb="20" eb="22">
      <t>バアイ</t>
    </rPh>
    <rPh sb="23" eb="25">
      <t>カイトウ</t>
    </rPh>
    <rPh sb="25" eb="27">
      <t>フヨウ</t>
    </rPh>
    <phoneticPr fontId="3"/>
  </si>
  <si>
    <t>・ろ紙の種類</t>
    <rPh sb="2" eb="3">
      <t>シ</t>
    </rPh>
    <rPh sb="4" eb="6">
      <t>シュルイ</t>
    </rPh>
    <phoneticPr fontId="3"/>
  </si>
  <si>
    <t>・石英ろ紙の前処理</t>
    <rPh sb="1" eb="3">
      <t>セキエイ</t>
    </rPh>
    <rPh sb="4" eb="5">
      <t>シ</t>
    </rPh>
    <rPh sb="6" eb="9">
      <t>マエショリ</t>
    </rPh>
    <phoneticPr fontId="3"/>
  </si>
  <si>
    <t>　　　　処理温度（℃）</t>
    <rPh sb="4" eb="6">
      <t>ショリ</t>
    </rPh>
    <rPh sb="6" eb="8">
      <t>オンド</t>
    </rPh>
    <phoneticPr fontId="3"/>
  </si>
  <si>
    <t>　　　　処理時間（ｈ）</t>
    <rPh sb="4" eb="6">
      <t>ショリ</t>
    </rPh>
    <rPh sb="6" eb="8">
      <t>ジカン</t>
    </rPh>
    <phoneticPr fontId="3"/>
  </si>
  <si>
    <t>・分析装置</t>
    <rPh sb="1" eb="3">
      <t>ブンセキ</t>
    </rPh>
    <rPh sb="3" eb="5">
      <t>ソウチ</t>
    </rPh>
    <phoneticPr fontId="3"/>
  </si>
  <si>
    <t>・分析ろ紙の量</t>
    <rPh sb="1" eb="3">
      <t>ブンセキ</t>
    </rPh>
    <rPh sb="4" eb="5">
      <t>シ</t>
    </rPh>
    <rPh sb="6" eb="7">
      <t>リョウ</t>
    </rPh>
    <phoneticPr fontId="3"/>
  </si>
  <si>
    <t>・プロトコル名</t>
    <rPh sb="6" eb="7">
      <t>メイ</t>
    </rPh>
    <phoneticPr fontId="3"/>
  </si>
  <si>
    <t>・分析条件</t>
    <rPh sb="1" eb="3">
      <t>ブンセキ</t>
    </rPh>
    <rPh sb="3" eb="5">
      <t>ジョウケン</t>
    </rPh>
    <phoneticPr fontId="3"/>
  </si>
  <si>
    <t>・親水処理（エタノール）</t>
    <rPh sb="1" eb="3">
      <t>シンスイ</t>
    </rPh>
    <rPh sb="3" eb="5">
      <t>ショリ</t>
    </rPh>
    <phoneticPr fontId="3"/>
  </si>
  <si>
    <t>前処理フィルター</t>
    <rPh sb="0" eb="3">
      <t>マエショリ</t>
    </rPh>
    <phoneticPr fontId="3"/>
  </si>
  <si>
    <t>ろ紙種類</t>
    <rPh sb="1" eb="2">
      <t>シ</t>
    </rPh>
    <rPh sb="2" eb="4">
      <t>シュルイ</t>
    </rPh>
    <phoneticPr fontId="3"/>
  </si>
  <si>
    <t>超純水</t>
    <rPh sb="0" eb="1">
      <t>チョウ</t>
    </rPh>
    <rPh sb="1" eb="3">
      <t>ジュンスイ</t>
    </rPh>
    <phoneticPr fontId="3"/>
  </si>
  <si>
    <t>抽出方法</t>
    <rPh sb="0" eb="2">
      <t>チュウシュツ</t>
    </rPh>
    <rPh sb="2" eb="4">
      <t>ホウホウ</t>
    </rPh>
    <phoneticPr fontId="3"/>
  </si>
  <si>
    <t>超音波10分</t>
    <rPh sb="0" eb="3">
      <t>チョウオンパ</t>
    </rPh>
    <rPh sb="5" eb="6">
      <t>フン</t>
    </rPh>
    <phoneticPr fontId="3"/>
  </si>
  <si>
    <t>超音波15分</t>
    <rPh sb="0" eb="3">
      <t>チョウオンパ</t>
    </rPh>
    <rPh sb="5" eb="6">
      <t>フン</t>
    </rPh>
    <phoneticPr fontId="3"/>
  </si>
  <si>
    <t>超音波20分</t>
    <rPh sb="0" eb="3">
      <t>チョウオンパ</t>
    </rPh>
    <rPh sb="5" eb="6">
      <t>フン</t>
    </rPh>
    <phoneticPr fontId="3"/>
  </si>
  <si>
    <t>超音波60分</t>
    <rPh sb="0" eb="3">
      <t>チョウオンパ</t>
    </rPh>
    <rPh sb="5" eb="6">
      <t>フン</t>
    </rPh>
    <phoneticPr fontId="3"/>
  </si>
  <si>
    <t>振とう器10分+超音波10分</t>
    <rPh sb="0" eb="1">
      <t>シン</t>
    </rPh>
    <rPh sb="3" eb="4">
      <t>キ</t>
    </rPh>
    <rPh sb="6" eb="7">
      <t>フン</t>
    </rPh>
    <rPh sb="8" eb="11">
      <t>チョウオンパ</t>
    </rPh>
    <rPh sb="13" eb="14">
      <t>フン</t>
    </rPh>
    <phoneticPr fontId="3"/>
  </si>
  <si>
    <t>品名</t>
    <rPh sb="0" eb="2">
      <t>ヒンメイ</t>
    </rPh>
    <phoneticPr fontId="3"/>
  </si>
  <si>
    <t>型式</t>
    <rPh sb="0" eb="2">
      <t>カタシキ</t>
    </rPh>
    <phoneticPr fontId="3"/>
  </si>
  <si>
    <t>TOC計</t>
    <rPh sb="3" eb="4">
      <t>ケイ</t>
    </rPh>
    <phoneticPr fontId="3"/>
  </si>
  <si>
    <t>　　　　　（品名）</t>
    <rPh sb="6" eb="8">
      <t>ヒンメイ</t>
    </rPh>
    <phoneticPr fontId="3"/>
  </si>
  <si>
    <t>　　　　　（型式）</t>
    <rPh sb="6" eb="8">
      <t>カタシキ</t>
    </rPh>
    <phoneticPr fontId="3"/>
  </si>
  <si>
    <t>・測定法</t>
    <rPh sb="1" eb="4">
      <t>ソクテイホウ</t>
    </rPh>
    <phoneticPr fontId="3"/>
  </si>
  <si>
    <t>・分解液添加量</t>
    <rPh sb="1" eb="3">
      <t>ブンカイ</t>
    </rPh>
    <rPh sb="3" eb="4">
      <t>エキ</t>
    </rPh>
    <rPh sb="4" eb="6">
      <t>テンカ</t>
    </rPh>
    <rPh sb="6" eb="7">
      <t>リョウ</t>
    </rPh>
    <phoneticPr fontId="3"/>
  </si>
  <si>
    <t>・マイクロ波分解装置</t>
    <rPh sb="5" eb="6">
      <t>ハ</t>
    </rPh>
    <rPh sb="6" eb="8">
      <t>ブンカイ</t>
    </rPh>
    <rPh sb="8" eb="10">
      <t>ソウチ</t>
    </rPh>
    <phoneticPr fontId="3"/>
  </si>
  <si>
    <t>・希硝酸調製濃度</t>
    <rPh sb="1" eb="2">
      <t>キ</t>
    </rPh>
    <rPh sb="2" eb="4">
      <t>ショウサン</t>
    </rPh>
    <rPh sb="4" eb="6">
      <t>チョウセイ</t>
    </rPh>
    <rPh sb="6" eb="8">
      <t>ノウド</t>
    </rPh>
    <phoneticPr fontId="3"/>
  </si>
  <si>
    <t>・フラスコ容量（mL）</t>
    <rPh sb="5" eb="7">
      <t>ヨウリョウ</t>
    </rPh>
    <phoneticPr fontId="3"/>
  </si>
  <si>
    <t>・内標準物質</t>
    <rPh sb="1" eb="2">
      <t>ナイ</t>
    </rPh>
    <rPh sb="2" eb="4">
      <t>ヒョウジュン</t>
    </rPh>
    <rPh sb="4" eb="6">
      <t>ブッシツ</t>
    </rPh>
    <phoneticPr fontId="3"/>
  </si>
  <si>
    <t>・超純水添加量</t>
    <rPh sb="1" eb="2">
      <t>チョウ</t>
    </rPh>
    <rPh sb="2" eb="4">
      <t>ジュンスイ</t>
    </rPh>
    <rPh sb="4" eb="6">
      <t>テンカ</t>
    </rPh>
    <rPh sb="6" eb="7">
      <t>リョウ</t>
    </rPh>
    <phoneticPr fontId="3"/>
  </si>
  <si>
    <t>・抽出方法・時間</t>
    <rPh sb="1" eb="3">
      <t>チュウシュツ</t>
    </rPh>
    <rPh sb="3" eb="5">
      <t>ホウホウ</t>
    </rPh>
    <rPh sb="6" eb="8">
      <t>ジカン</t>
    </rPh>
    <phoneticPr fontId="3"/>
  </si>
  <si>
    <t>　　　　（ふっ化水素酸）</t>
    <rPh sb="7" eb="8">
      <t>カ</t>
    </rPh>
    <rPh sb="8" eb="10">
      <t>スイソ</t>
    </rPh>
    <rPh sb="10" eb="11">
      <t>サン</t>
    </rPh>
    <phoneticPr fontId="3"/>
  </si>
  <si>
    <t>　　　　（硝酸）</t>
    <rPh sb="5" eb="7">
      <t>ショウサン</t>
    </rPh>
    <phoneticPr fontId="3"/>
  </si>
  <si>
    <t>　　　　（過酸化水素）</t>
    <rPh sb="5" eb="8">
      <t>カサンカ</t>
    </rPh>
    <rPh sb="8" eb="10">
      <t>スイソ</t>
    </rPh>
    <phoneticPr fontId="3"/>
  </si>
  <si>
    <t>　　　　（塩酸）</t>
    <rPh sb="5" eb="7">
      <t>エンサン</t>
    </rPh>
    <phoneticPr fontId="3"/>
  </si>
  <si>
    <t>　　　　（装置）</t>
    <rPh sb="5" eb="7">
      <t>ソウチ</t>
    </rPh>
    <phoneticPr fontId="3"/>
  </si>
  <si>
    <t>　　　　（品名）</t>
    <rPh sb="5" eb="7">
      <t>ヒンメイ</t>
    </rPh>
    <phoneticPr fontId="3"/>
  </si>
  <si>
    <t>　　　　（型式）</t>
    <rPh sb="5" eb="7">
      <t>カタシキ</t>
    </rPh>
    <phoneticPr fontId="3"/>
  </si>
  <si>
    <t>・TOC装置</t>
    <rPh sb="4" eb="6">
      <t>ソウチ</t>
    </rPh>
    <phoneticPr fontId="3"/>
  </si>
  <si>
    <t>　　　　（機種型式）</t>
    <rPh sb="5" eb="7">
      <t>キシュ</t>
    </rPh>
    <rPh sb="7" eb="9">
      <t>カタシキ</t>
    </rPh>
    <phoneticPr fontId="3"/>
  </si>
  <si>
    <t>・分析装置 （メーカー）</t>
    <rPh sb="1" eb="3">
      <t>ブンセキ</t>
    </rPh>
    <rPh sb="3" eb="5">
      <t>ソウチ</t>
    </rPh>
    <phoneticPr fontId="3"/>
  </si>
  <si>
    <t>直接入力してください</t>
    <rPh sb="0" eb="2">
      <t>チョクセツ</t>
    </rPh>
    <rPh sb="2" eb="4">
      <t>ニュウリョク</t>
    </rPh>
    <phoneticPr fontId="3"/>
  </si>
  <si>
    <t>選択してください（項目に無い場合は直接入力してください）</t>
    <rPh sb="0" eb="2">
      <t>センタク</t>
    </rPh>
    <rPh sb="9" eb="11">
      <t>コウモク</t>
    </rPh>
    <rPh sb="12" eb="13">
      <t>ナ</t>
    </rPh>
    <rPh sb="14" eb="16">
      <t>バアイ</t>
    </rPh>
    <rPh sb="17" eb="19">
      <t>チョクセツ</t>
    </rPh>
    <rPh sb="19" eb="21">
      <t>ニュウリョク</t>
    </rPh>
    <phoneticPr fontId="3"/>
  </si>
  <si>
    <t>地点名</t>
    <rPh sb="0" eb="2">
      <t>チテン</t>
    </rPh>
    <rPh sb="2" eb="3">
      <t>メイ</t>
    </rPh>
    <phoneticPr fontId="3"/>
  </si>
  <si>
    <t>PM2.5</t>
    <phoneticPr fontId="3"/>
  </si>
  <si>
    <t>Si</t>
    <phoneticPr fontId="3"/>
  </si>
  <si>
    <t>Ce</t>
    <phoneticPr fontId="3"/>
  </si>
  <si>
    <t>Hf</t>
    <phoneticPr fontId="3"/>
  </si>
  <si>
    <t>W</t>
    <phoneticPr fontId="3"/>
  </si>
  <si>
    <t>Ta</t>
    <phoneticPr fontId="3"/>
  </si>
  <si>
    <t>Th</t>
    <phoneticPr fontId="3"/>
  </si>
  <si>
    <t>OC1</t>
    <phoneticPr fontId="3"/>
  </si>
  <si>
    <t>OC2</t>
    <phoneticPr fontId="3"/>
  </si>
  <si>
    <t>OC3</t>
    <phoneticPr fontId="3"/>
  </si>
  <si>
    <t>OC4</t>
    <phoneticPr fontId="3"/>
  </si>
  <si>
    <t>Ocpyro</t>
    <phoneticPr fontId="3"/>
  </si>
  <si>
    <t>EC1</t>
    <phoneticPr fontId="3"/>
  </si>
  <si>
    <t>EC2</t>
    <phoneticPr fontId="3"/>
  </si>
  <si>
    <t>EC3</t>
    <phoneticPr fontId="3"/>
  </si>
  <si>
    <t>OC</t>
    <phoneticPr fontId="3"/>
  </si>
  <si>
    <t>EC</t>
    <phoneticPr fontId="3"/>
  </si>
  <si>
    <t>WSOC</t>
    <phoneticPr fontId="3"/>
  </si>
  <si>
    <r>
      <t>(μg/m</t>
    </r>
    <r>
      <rPr>
        <vertAlign val="superscript"/>
        <sz val="11"/>
        <rFont val="HG丸ｺﾞｼｯｸM-PRO"/>
        <family val="3"/>
        <charset val="128"/>
      </rPr>
      <t>3</t>
    </r>
    <r>
      <rPr>
        <sz val="11"/>
        <rFont val="HG丸ｺﾞｼｯｸM-PRO"/>
        <family val="3"/>
        <charset val="128"/>
      </rPr>
      <t>)</t>
    </r>
    <phoneticPr fontId="3"/>
  </si>
  <si>
    <r>
      <t>(ng/m</t>
    </r>
    <r>
      <rPr>
        <vertAlign val="superscript"/>
        <sz val="11"/>
        <rFont val="HG丸ｺﾞｼｯｸM-PRO"/>
        <family val="3"/>
        <charset val="128"/>
      </rPr>
      <t>3</t>
    </r>
    <r>
      <rPr>
        <sz val="11"/>
        <rFont val="HG丸ｺﾞｼｯｸM-PRO"/>
        <family val="3"/>
        <charset val="128"/>
      </rPr>
      <t>)</t>
    </r>
    <phoneticPr fontId="3"/>
  </si>
  <si>
    <t>7/24～7/25</t>
    <phoneticPr fontId="3"/>
  </si>
  <si>
    <t>7/25～7/26</t>
    <phoneticPr fontId="3"/>
  </si>
  <si>
    <t>7/26～7/27</t>
    <phoneticPr fontId="3"/>
  </si>
  <si>
    <t>7/27～7/28</t>
    <phoneticPr fontId="3"/>
  </si>
  <si>
    <t>7/28～7/29</t>
    <phoneticPr fontId="3"/>
  </si>
  <si>
    <t>コ</t>
    <phoneticPr fontId="3"/>
  </si>
  <si>
    <t>7/29～7/30</t>
    <phoneticPr fontId="3"/>
  </si>
  <si>
    <t>7/30～7/31</t>
    <phoneticPr fontId="3"/>
  </si>
  <si>
    <t>7/31～8/1</t>
    <phoneticPr fontId="3"/>
  </si>
  <si>
    <t>8/1～8/2</t>
    <phoneticPr fontId="3"/>
  </si>
  <si>
    <t>8/2～8/3</t>
    <phoneticPr fontId="3"/>
  </si>
  <si>
    <t>8/3～8/4</t>
    <phoneticPr fontId="3"/>
  </si>
  <si>
    <t>↓欄が足りない場合は追加してください</t>
    <rPh sb="1" eb="2">
      <t>ラン</t>
    </rPh>
    <rPh sb="3" eb="4">
      <t>タ</t>
    </rPh>
    <rPh sb="7" eb="9">
      <t>バアイ</t>
    </rPh>
    <rPh sb="10" eb="12">
      <t>ツイカ</t>
    </rPh>
    <phoneticPr fontId="3"/>
  </si>
  <si>
    <t>　　　　　 （機種型式）</t>
    <rPh sb="7" eb="9">
      <t>キシュ</t>
    </rPh>
    <rPh sb="9" eb="11">
      <t>カタシキ</t>
    </rPh>
    <phoneticPr fontId="3"/>
  </si>
  <si>
    <t>　機種型式（カチオン）</t>
    <rPh sb="1" eb="3">
      <t>キシュ</t>
    </rPh>
    <rPh sb="3" eb="5">
      <t>カタシキ</t>
    </rPh>
    <phoneticPr fontId="3"/>
  </si>
  <si>
    <t>　機種型式（アニオン）</t>
    <rPh sb="1" eb="3">
      <t>キシュ</t>
    </rPh>
    <rPh sb="3" eb="5">
      <t>カタシキ</t>
    </rPh>
    <phoneticPr fontId="3"/>
  </si>
  <si>
    <t>7/22～7/23</t>
    <phoneticPr fontId="3"/>
  </si>
  <si>
    <t>7/23～7/24</t>
    <phoneticPr fontId="3"/>
  </si>
  <si>
    <t>5/7～5/8</t>
    <phoneticPr fontId="3"/>
  </si>
  <si>
    <t>5/8～5/9</t>
    <phoneticPr fontId="3"/>
  </si>
  <si>
    <t>5/9～5/10</t>
    <phoneticPr fontId="3"/>
  </si>
  <si>
    <t>5/10～5/11</t>
    <phoneticPr fontId="3"/>
  </si>
  <si>
    <t>5/13～5/14</t>
    <phoneticPr fontId="3"/>
  </si>
  <si>
    <t>5/14～5/15</t>
    <phoneticPr fontId="3"/>
  </si>
  <si>
    <t>5/15～5/16</t>
    <phoneticPr fontId="3"/>
  </si>
  <si>
    <t>5/16～5/17</t>
    <phoneticPr fontId="3"/>
  </si>
  <si>
    <t>5/17～5/18</t>
    <phoneticPr fontId="3"/>
  </si>
  <si>
    <t>5/18～5/19</t>
    <phoneticPr fontId="3"/>
  </si>
  <si>
    <t>5/19～5/20</t>
    <phoneticPr fontId="3"/>
  </si>
  <si>
    <t>コ</t>
    <phoneticPr fontId="3"/>
  </si>
  <si>
    <t>5/11～5/12</t>
    <phoneticPr fontId="3"/>
  </si>
  <si>
    <t>10/21～10/22</t>
    <phoneticPr fontId="3"/>
  </si>
  <si>
    <t>10/22～10/23</t>
    <phoneticPr fontId="3"/>
  </si>
  <si>
    <t>10/23～10/24</t>
    <phoneticPr fontId="3"/>
  </si>
  <si>
    <t>10/24～10/25</t>
    <phoneticPr fontId="3"/>
  </si>
  <si>
    <t>10/25～10/26</t>
    <phoneticPr fontId="3"/>
  </si>
  <si>
    <t>10/26～10/27</t>
    <phoneticPr fontId="3"/>
  </si>
  <si>
    <t>10/27～10/28</t>
    <phoneticPr fontId="3"/>
  </si>
  <si>
    <t>10/28～10/29</t>
    <phoneticPr fontId="3"/>
  </si>
  <si>
    <t>10/29～10/30</t>
    <phoneticPr fontId="3"/>
  </si>
  <si>
    <t>10/30～10/31</t>
    <phoneticPr fontId="3"/>
  </si>
  <si>
    <t>10/31～11/1</t>
    <phoneticPr fontId="3"/>
  </si>
  <si>
    <t>11/1～11/2</t>
    <phoneticPr fontId="3"/>
  </si>
  <si>
    <t>11/2～11/3</t>
    <phoneticPr fontId="3"/>
  </si>
  <si>
    <t>1/20～1/21</t>
    <phoneticPr fontId="3"/>
  </si>
  <si>
    <t>1/21～1/22</t>
    <phoneticPr fontId="3"/>
  </si>
  <si>
    <t>1/22～1/23</t>
    <phoneticPr fontId="3"/>
  </si>
  <si>
    <t>1/24～1/25</t>
    <phoneticPr fontId="3"/>
  </si>
  <si>
    <t>1/25～1/26</t>
    <phoneticPr fontId="3"/>
  </si>
  <si>
    <t>1/26～1/27</t>
    <phoneticPr fontId="3"/>
  </si>
  <si>
    <t>1/27～1/28</t>
    <phoneticPr fontId="3"/>
  </si>
  <si>
    <t>1/28～1/29</t>
    <phoneticPr fontId="3"/>
  </si>
  <si>
    <t>1/29～1/30</t>
    <phoneticPr fontId="3"/>
  </si>
  <si>
    <t>1/30～1/31</t>
    <phoneticPr fontId="3"/>
  </si>
  <si>
    <t>1/31～2/1</t>
    <phoneticPr fontId="3"/>
  </si>
  <si>
    <t>2/1～2/2</t>
    <phoneticPr fontId="3"/>
  </si>
  <si>
    <t>5/6～5/7</t>
    <phoneticPr fontId="3"/>
  </si>
  <si>
    <t>5/12～5/13</t>
    <phoneticPr fontId="3"/>
  </si>
  <si>
    <t>7/21～7/22</t>
    <phoneticPr fontId="3"/>
  </si>
  <si>
    <t>10/20～10/21</t>
    <phoneticPr fontId="3"/>
  </si>
  <si>
    <t>1/19～1/20</t>
    <phoneticPr fontId="3"/>
  </si>
  <si>
    <t>1/23～1/24</t>
    <phoneticPr fontId="3"/>
  </si>
  <si>
    <t>＜ガス、エアロゾル成分（フィルターパック法）＞（分析を実施していない場合は回答不要）</t>
    <rPh sb="9" eb="11">
      <t>セイブン</t>
    </rPh>
    <rPh sb="20" eb="21">
      <t>ホウ</t>
    </rPh>
    <rPh sb="24" eb="26">
      <t>ブンセキ</t>
    </rPh>
    <rPh sb="27" eb="29">
      <t>ジッシ</t>
    </rPh>
    <rPh sb="34" eb="36">
      <t>バアイ</t>
    </rPh>
    <rPh sb="37" eb="39">
      <t>カイトウ</t>
    </rPh>
    <rPh sb="39" eb="41">
      <t>フヨウ</t>
    </rPh>
    <phoneticPr fontId="3"/>
  </si>
  <si>
    <t>抽出方法・時間</t>
    <rPh sb="0" eb="2">
      <t>チュウシュツ</t>
    </rPh>
    <rPh sb="2" eb="4">
      <t>ホウホウ</t>
    </rPh>
    <rPh sb="5" eb="7">
      <t>ジカン</t>
    </rPh>
    <phoneticPr fontId="3"/>
  </si>
  <si>
    <t>超純水10mL</t>
    <rPh sb="0" eb="1">
      <t>チョウ</t>
    </rPh>
    <rPh sb="1" eb="3">
      <t>ジュンスイ</t>
    </rPh>
    <phoneticPr fontId="3"/>
  </si>
  <si>
    <t>0.05%過酸化水素水10mL</t>
    <rPh sb="5" eb="8">
      <t>カサンカ</t>
    </rPh>
    <rPh sb="8" eb="10">
      <t>スイソ</t>
    </rPh>
    <rPh sb="10" eb="11">
      <t>スイ</t>
    </rPh>
    <phoneticPr fontId="3"/>
  </si>
  <si>
    <t>・ろ紙切出し量（枚）</t>
    <rPh sb="2" eb="3">
      <t>シ</t>
    </rPh>
    <rPh sb="3" eb="5">
      <t>キリダ</t>
    </rPh>
    <rPh sb="6" eb="7">
      <t>リョウ</t>
    </rPh>
    <rPh sb="8" eb="9">
      <t>マイ</t>
    </rPh>
    <phoneticPr fontId="3"/>
  </si>
  <si>
    <t>超純水20mL</t>
    <rPh sb="0" eb="1">
      <t>チョウ</t>
    </rPh>
    <rPh sb="1" eb="3">
      <t>ジュンスイ</t>
    </rPh>
    <phoneticPr fontId="3"/>
  </si>
  <si>
    <t>0.05%過酸化水素水20mL</t>
    <rPh sb="5" eb="8">
      <t>カサンカ</t>
    </rPh>
    <rPh sb="8" eb="10">
      <t>スイソ</t>
    </rPh>
    <rPh sb="10" eb="11">
      <t>スイ</t>
    </rPh>
    <phoneticPr fontId="3"/>
  </si>
  <si>
    <t>超音波30分</t>
    <rPh sb="0" eb="3">
      <t>チョウオンパ</t>
    </rPh>
    <rPh sb="5" eb="6">
      <t>フン</t>
    </rPh>
    <phoneticPr fontId="3"/>
  </si>
  <si>
    <t>・抽出溶媒（量）</t>
    <rPh sb="1" eb="3">
      <t>チュウシュツ</t>
    </rPh>
    <rPh sb="3" eb="5">
      <t>ヨウバイ</t>
    </rPh>
    <rPh sb="6" eb="7">
      <t>リョウ</t>
    </rPh>
    <phoneticPr fontId="3"/>
  </si>
  <si>
    <t>振とう20分</t>
    <rPh sb="0" eb="1">
      <t>シン</t>
    </rPh>
    <rPh sb="5" eb="6">
      <t>フン</t>
    </rPh>
    <phoneticPr fontId="3"/>
  </si>
  <si>
    <t>振とう10分+超音波10分</t>
    <rPh sb="0" eb="1">
      <t>シン</t>
    </rPh>
    <rPh sb="5" eb="6">
      <t>フン</t>
    </rPh>
    <rPh sb="7" eb="10">
      <t>チョウオンパ</t>
    </rPh>
    <rPh sb="12" eb="13">
      <t>フン</t>
    </rPh>
    <phoneticPr fontId="3"/>
  </si>
  <si>
    <t>振とう20分+超音波15分</t>
    <rPh sb="0" eb="1">
      <t>シン</t>
    </rPh>
    <rPh sb="5" eb="6">
      <t>フン</t>
    </rPh>
    <rPh sb="7" eb="10">
      <t>チョウオンパ</t>
    </rPh>
    <rPh sb="12" eb="13">
      <t>フン</t>
    </rPh>
    <phoneticPr fontId="3"/>
  </si>
  <si>
    <t>・前処理フィルタ</t>
    <rPh sb="1" eb="4">
      <t>マエショリ</t>
    </rPh>
    <phoneticPr fontId="3"/>
  </si>
  <si>
    <t>・分析装置（メーカー）</t>
    <rPh sb="1" eb="3">
      <t>ブンセキ</t>
    </rPh>
    <rPh sb="3" eb="5">
      <t>ソウチ</t>
    </rPh>
    <phoneticPr fontId="3"/>
  </si>
  <si>
    <t>気象条件</t>
    <rPh sb="0" eb="2">
      <t>キショウ</t>
    </rPh>
    <rPh sb="2" eb="4">
      <t>ジョウケン</t>
    </rPh>
    <phoneticPr fontId="3"/>
  </si>
  <si>
    <t>主風向</t>
    <phoneticPr fontId="3"/>
  </si>
  <si>
    <t>(m/s)</t>
    <phoneticPr fontId="2"/>
  </si>
  <si>
    <t>(℃)</t>
    <phoneticPr fontId="2"/>
  </si>
  <si>
    <t>(%)</t>
    <phoneticPr fontId="2"/>
  </si>
  <si>
    <t>(mm)</t>
    <phoneticPr fontId="2"/>
  </si>
  <si>
    <t>(hPa)</t>
    <phoneticPr fontId="2"/>
  </si>
  <si>
    <r>
      <t>(MJ/m</t>
    </r>
    <r>
      <rPr>
        <vertAlign val="superscript"/>
        <sz val="10"/>
        <rFont val="ＭＳ Ｐゴシック"/>
        <family val="3"/>
        <charset val="128"/>
      </rPr>
      <t>2</t>
    </r>
    <r>
      <rPr>
        <sz val="10"/>
        <rFont val="ＭＳ Ｐゴシック"/>
        <family val="3"/>
        <charset val="128"/>
      </rPr>
      <t>)</t>
    </r>
    <phoneticPr fontId="2"/>
  </si>
  <si>
    <t>気圧</t>
    <rPh sb="0" eb="2">
      <t>キアツ</t>
    </rPh>
    <phoneticPr fontId="2"/>
  </si>
  <si>
    <t>日射量</t>
    <rPh sb="0" eb="2">
      <t>ニッシャ</t>
    </rPh>
    <rPh sb="2" eb="3">
      <t>リョウ</t>
    </rPh>
    <phoneticPr fontId="2"/>
  </si>
  <si>
    <t>雨量</t>
    <rPh sb="0" eb="2">
      <t>ウリョウ</t>
    </rPh>
    <phoneticPr fontId="2"/>
  </si>
  <si>
    <t>湿度</t>
    <rPh sb="0" eb="2">
      <t>シツド</t>
    </rPh>
    <phoneticPr fontId="2"/>
  </si>
  <si>
    <t>気温</t>
    <rPh sb="0" eb="2">
      <t>キオン</t>
    </rPh>
    <phoneticPr fontId="2"/>
  </si>
  <si>
    <t>風速</t>
    <rPh sb="0" eb="2">
      <t>フウソク</t>
    </rPh>
    <phoneticPr fontId="2"/>
  </si>
  <si>
    <t>分</t>
    <rPh sb="0" eb="1">
      <t>フン</t>
    </rPh>
    <phoneticPr fontId="3"/>
  </si>
  <si>
    <t>サンプリング実施時期</t>
    <rPh sb="6" eb="8">
      <t>ジッシ</t>
    </rPh>
    <rPh sb="8" eb="10">
      <t>ジキ</t>
    </rPh>
    <phoneticPr fontId="3"/>
  </si>
  <si>
    <t>調査時期</t>
    <rPh sb="0" eb="2">
      <t>チョウサ</t>
    </rPh>
    <rPh sb="2" eb="4">
      <t>ジキ</t>
    </rPh>
    <phoneticPr fontId="3"/>
  </si>
  <si>
    <t>年</t>
    <rPh sb="0" eb="1">
      <t>ネン</t>
    </rPh>
    <phoneticPr fontId="3"/>
  </si>
  <si>
    <t>月</t>
    <rPh sb="0" eb="1">
      <t>ツキ</t>
    </rPh>
    <phoneticPr fontId="3"/>
  </si>
  <si>
    <t>日</t>
    <rPh sb="0" eb="1">
      <t>ヒ</t>
    </rPh>
    <phoneticPr fontId="3"/>
  </si>
  <si>
    <t>時</t>
    <rPh sb="0" eb="1">
      <t>ジ</t>
    </rPh>
    <phoneticPr fontId="3"/>
  </si>
  <si>
    <t>～</t>
    <phoneticPr fontId="3"/>
  </si>
  <si>
    <t>H</t>
  </si>
  <si>
    <t>※気象条件のデータの入力要領は、環境省の”PM2.5 成分測定結果記入要領（H28 年度報告用）”に準じる。ご不明の場合は事務局（群馬県）までお問い合わせ下さい</t>
    <rPh sb="1" eb="3">
      <t>キショウ</t>
    </rPh>
    <rPh sb="3" eb="5">
      <t>ジョウケン</t>
    </rPh>
    <rPh sb="10" eb="12">
      <t>ニュウリョク</t>
    </rPh>
    <rPh sb="12" eb="14">
      <t>ヨウリョウ</t>
    </rPh>
    <rPh sb="16" eb="19">
      <t>カンキョウショウ</t>
    </rPh>
    <rPh sb="50" eb="51">
      <t>ジュン</t>
    </rPh>
    <rPh sb="55" eb="57">
      <t>フメイ</t>
    </rPh>
    <rPh sb="58" eb="60">
      <t>バアイ</t>
    </rPh>
    <rPh sb="61" eb="64">
      <t>ジムキョク</t>
    </rPh>
    <rPh sb="65" eb="68">
      <t>グンマケン</t>
    </rPh>
    <rPh sb="72" eb="73">
      <t>ト</t>
    </rPh>
    <rPh sb="74" eb="75">
      <t>ア</t>
    </rPh>
    <rPh sb="77" eb="78">
      <t>クダ</t>
    </rPh>
    <phoneticPr fontId="3"/>
  </si>
  <si>
    <t>質量
濃度</t>
    <rPh sb="0" eb="2">
      <t>シツリョウ</t>
    </rPh>
    <rPh sb="3" eb="5">
      <t>ノウド</t>
    </rPh>
    <phoneticPr fontId="3"/>
  </si>
  <si>
    <t>W</t>
  </si>
  <si>
    <t>～</t>
  </si>
  <si>
    <t>&lt;1.5</t>
  </si>
  <si>
    <t>&lt;0.11</t>
  </si>
  <si>
    <t>&lt;0.017</t>
  </si>
  <si>
    <t>&lt;0.09</t>
  </si>
  <si>
    <t>&lt;0.14</t>
  </si>
  <si>
    <t>&lt;0.12</t>
  </si>
  <si>
    <t>Pall Teflo 47mmΦ　2.0μm</t>
  </si>
  <si>
    <t>FRM2025D</t>
  </si>
  <si>
    <t>Pall flex 2500QAT-UP 47mmΦ</t>
  </si>
  <si>
    <t>21.5±1.5</t>
  </si>
  <si>
    <t>35±5</t>
  </si>
  <si>
    <t>1/4</t>
  </si>
  <si>
    <t>なし</t>
  </si>
  <si>
    <t>あり</t>
  </si>
  <si>
    <t>IMPROVE</t>
  </si>
  <si>
    <t>PTFE</t>
  </si>
  <si>
    <t>In</t>
  </si>
  <si>
    <t>Agilent</t>
  </si>
  <si>
    <t>Be</t>
  </si>
  <si>
    <t>Cd</t>
  </si>
  <si>
    <t>(ng/m3)</t>
  </si>
  <si>
    <t>&lt;51</t>
  </si>
  <si>
    <t>&lt;0.08</t>
  </si>
  <si>
    <t>&lt;9.5</t>
  </si>
  <si>
    <t>&lt;0.68</t>
  </si>
  <si>
    <t>&lt;0.1</t>
  </si>
  <si>
    <t>&lt;0.21</t>
  </si>
  <si>
    <t>&lt;0.053</t>
  </si>
  <si>
    <t>&lt;0.33</t>
  </si>
  <si>
    <t>&lt;0.13</t>
  </si>
  <si>
    <t>&lt;0.22</t>
  </si>
  <si>
    <t>&lt;0.048</t>
  </si>
  <si>
    <t>&lt;0.069</t>
  </si>
  <si>
    <t>&lt;0.46</t>
  </si>
  <si>
    <t>&lt;0.004</t>
  </si>
  <si>
    <t>&lt;0.011</t>
  </si>
  <si>
    <t>&lt;0.0028</t>
  </si>
  <si>
    <t>&lt;0.029</t>
  </si>
  <si>
    <t>&lt;37</t>
  </si>
  <si>
    <t>&lt;17</t>
  </si>
  <si>
    <t>&lt;19</t>
  </si>
  <si>
    <t>&lt;0.32</t>
  </si>
  <si>
    <t>&lt;15</t>
  </si>
  <si>
    <t>&lt;1</t>
  </si>
  <si>
    <t>&lt;0.92</t>
  </si>
  <si>
    <t>&lt;8.6</t>
  </si>
  <si>
    <t>&lt;0.084</t>
  </si>
  <si>
    <t>&lt;0.014</t>
  </si>
  <si>
    <t>&lt;0.0064</t>
  </si>
  <si>
    <t>&lt;0.049</t>
  </si>
  <si>
    <t>&lt;9.8</t>
  </si>
  <si>
    <t>&lt;18</t>
  </si>
  <si>
    <t>&lt;75</t>
  </si>
  <si>
    <t>&lt;4.5</t>
  </si>
  <si>
    <t>&lt;0.93</t>
  </si>
  <si>
    <t>&lt;12</t>
  </si>
  <si>
    <t>&lt;0.47</t>
  </si>
  <si>
    <t>&lt;0.081</t>
  </si>
  <si>
    <t>&lt;0.25</t>
  </si>
  <si>
    <t>&lt;0.036</t>
  </si>
  <si>
    <t>&lt;0.6</t>
  </si>
  <si>
    <t>&lt;0.067</t>
  </si>
  <si>
    <t>&lt;0.28</t>
  </si>
  <si>
    <t>&lt;8.8</t>
  </si>
  <si>
    <t>&lt;0.34</t>
  </si>
  <si>
    <t>&lt;32</t>
  </si>
  <si>
    <t>&lt;0.15</t>
  </si>
  <si>
    <t>&lt;0.23</t>
  </si>
  <si>
    <t>Si</t>
  </si>
  <si>
    <t>Ce</t>
  </si>
  <si>
    <t>Hf</t>
  </si>
  <si>
    <t>Ta</t>
  </si>
  <si>
    <t>Th</t>
  </si>
  <si>
    <t>OC1</t>
  </si>
  <si>
    <t>OC2</t>
  </si>
  <si>
    <t>OC3</t>
  </si>
  <si>
    <t>OC4</t>
  </si>
  <si>
    <t>Ocpyro</t>
  </si>
  <si>
    <t>EC1</t>
  </si>
  <si>
    <t>EC2</t>
  </si>
  <si>
    <t>EC3</t>
  </si>
  <si>
    <t>OC</t>
  </si>
  <si>
    <t>EC</t>
  </si>
  <si>
    <t>WSOC</t>
  </si>
  <si>
    <t>(μg/m3)</t>
  </si>
  <si>
    <t>&lt;0.023</t>
  </si>
  <si>
    <t>&lt;0.073</t>
  </si>
  <si>
    <t>&lt;1.3</t>
  </si>
  <si>
    <t>&lt;0.48</t>
  </si>
  <si>
    <t>&lt;0.075</t>
  </si>
  <si>
    <t>&lt;0.26</t>
  </si>
  <si>
    <t>&lt;0.041</t>
  </si>
  <si>
    <t>&lt;0.087</t>
  </si>
  <si>
    <t>&lt;0.0085</t>
  </si>
  <si>
    <t>&lt;31</t>
  </si>
  <si>
    <t>&lt;46</t>
  </si>
  <si>
    <t>&lt;0.43</t>
  </si>
  <si>
    <t>&lt;0.99</t>
  </si>
  <si>
    <t>&lt;14</t>
  </si>
  <si>
    <t>&lt;3.8</t>
  </si>
  <si>
    <t>&lt;0.077</t>
  </si>
  <si>
    <t>&lt;0.0026</t>
  </si>
  <si>
    <t>&lt;0.55</t>
  </si>
  <si>
    <t>PM2.5</t>
  </si>
  <si>
    <t>&lt;0.068</t>
  </si>
  <si>
    <t>&lt;0.092</t>
  </si>
  <si>
    <t>&lt;0.16</t>
  </si>
  <si>
    <t>&lt;0.085</t>
  </si>
  <si>
    <t>&lt;0.083</t>
  </si>
  <si>
    <t>&lt;0.0077</t>
  </si>
  <si>
    <t>&lt;0.38</t>
  </si>
  <si>
    <t>&lt;0.045</t>
  </si>
  <si>
    <t>&lt;0.5</t>
  </si>
  <si>
    <t>&lt;1.1</t>
  </si>
  <si>
    <t>&lt;24</t>
  </si>
  <si>
    <t>平成29年度関東PM合同調査4段フィルターパック分析結果入力表（関東地方大気環境対策推進連絡会　浮遊粒子状物質調査会議）</t>
    <rPh sb="6" eb="8">
      <t>カントウ</t>
    </rPh>
    <rPh sb="24" eb="26">
      <t>ブンセキ</t>
    </rPh>
    <rPh sb="28" eb="30">
      <t>ニュウリョク</t>
    </rPh>
    <rPh sb="32" eb="34">
      <t>カントウ</t>
    </rPh>
    <rPh sb="34" eb="36">
      <t>チホウ</t>
    </rPh>
    <rPh sb="36" eb="38">
      <t>タイキ</t>
    </rPh>
    <rPh sb="38" eb="40">
      <t>カンキョウ</t>
    </rPh>
    <rPh sb="40" eb="42">
      <t>タイサク</t>
    </rPh>
    <rPh sb="42" eb="44">
      <t>スイシン</t>
    </rPh>
    <rPh sb="44" eb="47">
      <t>レンラクカイ</t>
    </rPh>
    <rPh sb="48" eb="50">
      <t>フユウ</t>
    </rPh>
    <rPh sb="50" eb="53">
      <t>リュウシジョウ</t>
    </rPh>
    <rPh sb="53" eb="55">
      <t>ブッシツ</t>
    </rPh>
    <rPh sb="55" eb="57">
      <t>チョウサ</t>
    </rPh>
    <rPh sb="57" eb="59">
      <t>カイギ</t>
    </rPh>
    <phoneticPr fontId="3"/>
  </si>
  <si>
    <t>平成２７年度関東SPM合同調査4段フィルターパック結果計算表（関東地方環境対策推進本部大気環境部会浮遊粒子状物質調査会議）</t>
    <rPh sb="6" eb="8">
      <t>カントウ</t>
    </rPh>
    <rPh sb="31" eb="33">
      <t>カントウ</t>
    </rPh>
    <rPh sb="33" eb="35">
      <t>チホウ</t>
    </rPh>
    <rPh sb="35" eb="37">
      <t>カンキョウ</t>
    </rPh>
    <rPh sb="37" eb="39">
      <t>タイサク</t>
    </rPh>
    <rPh sb="39" eb="41">
      <t>スイシン</t>
    </rPh>
    <rPh sb="41" eb="43">
      <t>ホンブ</t>
    </rPh>
    <rPh sb="43" eb="45">
      <t>タイキ</t>
    </rPh>
    <rPh sb="45" eb="47">
      <t>カンキョウ</t>
    </rPh>
    <rPh sb="47" eb="49">
      <t>ブカイ</t>
    </rPh>
    <rPh sb="49" eb="51">
      <t>フユウ</t>
    </rPh>
    <rPh sb="51" eb="54">
      <t>リュウシジョウ</t>
    </rPh>
    <rPh sb="54" eb="56">
      <t>ブッシツ</t>
    </rPh>
    <rPh sb="56" eb="58">
      <t>チョウサ</t>
    </rPh>
    <rPh sb="58" eb="60">
      <t>カイギ</t>
    </rPh>
    <phoneticPr fontId="3"/>
  </si>
  <si>
    <t>調査地点：</t>
    <rPh sb="0" eb="2">
      <t>チョウサ</t>
    </rPh>
    <rPh sb="2" eb="4">
      <t>チテン</t>
    </rPh>
    <phoneticPr fontId="3"/>
  </si>
  <si>
    <t>調査機関：</t>
    <rPh sb="0" eb="2">
      <t>チョウサ</t>
    </rPh>
    <rPh sb="2" eb="4">
      <t>キカン</t>
    </rPh>
    <phoneticPr fontId="3"/>
  </si>
  <si>
    <t>担当者：</t>
    <rPh sb="0" eb="3">
      <t>タントウシャ</t>
    </rPh>
    <phoneticPr fontId="3"/>
  </si>
  <si>
    <t>：入力セル</t>
    <rPh sb="1" eb="3">
      <t>ニュウリョク</t>
    </rPh>
    <phoneticPr fontId="3"/>
  </si>
  <si>
    <t>単位：</t>
    <rPh sb="0" eb="2">
      <t>タンイ</t>
    </rPh>
    <phoneticPr fontId="3"/>
  </si>
  <si>
    <r>
      <t>nmol/m</t>
    </r>
    <r>
      <rPr>
        <vertAlign val="superscript"/>
        <sz val="10"/>
        <rFont val="Times New Roman"/>
        <family val="1"/>
      </rPr>
      <t>3</t>
    </r>
    <phoneticPr fontId="3"/>
  </si>
  <si>
    <r>
      <t>イオンバランスの検定表</t>
    </r>
    <r>
      <rPr>
        <b/>
        <sz val="11"/>
        <color indexed="10"/>
        <rFont val="ＭＳ Ｐゴシック"/>
        <family val="3"/>
        <charset val="128"/>
      </rPr>
      <t>(報告は不要です）</t>
    </r>
    <rPh sb="8" eb="10">
      <t>ケンテイ</t>
    </rPh>
    <rPh sb="10" eb="11">
      <t>ヒョウ</t>
    </rPh>
    <phoneticPr fontId="3"/>
  </si>
  <si>
    <t>サンプリング期間</t>
    <rPh sb="6" eb="8">
      <t>キカン</t>
    </rPh>
    <phoneticPr fontId="3"/>
  </si>
  <si>
    <t>流量</t>
    <rPh sb="0" eb="2">
      <t>リュウリョウ</t>
    </rPh>
    <phoneticPr fontId="3"/>
  </si>
  <si>
    <r>
      <t>F0_</t>
    </r>
    <r>
      <rPr>
        <sz val="10"/>
        <rFont val="ＭＳ Ｐ明朝"/>
        <family val="1"/>
        <charset val="128"/>
      </rPr>
      <t>テフロンろ紙</t>
    </r>
    <r>
      <rPr>
        <sz val="10"/>
        <rFont val="Times New Roman"/>
        <family val="1"/>
      </rPr>
      <t>(mg/L)</t>
    </r>
    <rPh sb="8" eb="9">
      <t>シ</t>
    </rPh>
    <phoneticPr fontId="3"/>
  </si>
  <si>
    <r>
      <t>F1_</t>
    </r>
    <r>
      <rPr>
        <sz val="10"/>
        <rFont val="ＭＳ Ｐ明朝"/>
        <family val="1"/>
        <charset val="128"/>
      </rPr>
      <t>ポリアミドろ紙</t>
    </r>
    <r>
      <rPr>
        <sz val="10"/>
        <rFont val="Times New Roman"/>
        <family val="1"/>
      </rPr>
      <t>(mg/L)</t>
    </r>
    <rPh sb="9" eb="10">
      <t>シ</t>
    </rPh>
    <phoneticPr fontId="3"/>
  </si>
  <si>
    <r>
      <t>F2_</t>
    </r>
    <r>
      <rPr>
        <sz val="10"/>
        <rFont val="ＭＳ Ｐ明朝"/>
        <family val="1"/>
        <charset val="128"/>
      </rPr>
      <t>炭酸カリウム含浸ろ紙</t>
    </r>
    <r>
      <rPr>
        <sz val="10"/>
        <rFont val="Times New Roman"/>
        <family val="1"/>
      </rPr>
      <t>(mg/L)</t>
    </r>
    <rPh sb="3" eb="5">
      <t>タンサン</t>
    </rPh>
    <rPh sb="9" eb="10">
      <t>ガン</t>
    </rPh>
    <rPh sb="10" eb="11">
      <t>シン</t>
    </rPh>
    <rPh sb="12" eb="13">
      <t>シ</t>
    </rPh>
    <phoneticPr fontId="3"/>
  </si>
  <si>
    <r>
      <t>F3_</t>
    </r>
    <r>
      <rPr>
        <sz val="10"/>
        <rFont val="ＭＳ Ｐ明朝"/>
        <family val="1"/>
        <charset val="128"/>
      </rPr>
      <t>リン酸</t>
    </r>
    <r>
      <rPr>
        <sz val="10"/>
        <rFont val="Times New Roman"/>
        <family val="1"/>
      </rPr>
      <t>(mg/L)</t>
    </r>
    <rPh sb="5" eb="6">
      <t>サン</t>
    </rPh>
    <phoneticPr fontId="3"/>
  </si>
  <si>
    <t>ガス</t>
    <phoneticPr fontId="3"/>
  </si>
  <si>
    <t>粒子</t>
    <rPh sb="0" eb="2">
      <t>リュウシ</t>
    </rPh>
    <phoneticPr fontId="3"/>
  </si>
  <si>
    <t>粒子　(ueq/L)</t>
    <rPh sb="0" eb="2">
      <t>リュウシ</t>
    </rPh>
    <phoneticPr fontId="3"/>
  </si>
  <si>
    <t>調査期間</t>
    <rPh sb="0" eb="2">
      <t>チョウサ</t>
    </rPh>
    <rPh sb="2" eb="4">
      <t>キカン</t>
    </rPh>
    <phoneticPr fontId="3"/>
  </si>
  <si>
    <t>開始</t>
    <rPh sb="0" eb="2">
      <t>カイシ</t>
    </rPh>
    <phoneticPr fontId="3"/>
  </si>
  <si>
    <t>終了</t>
    <rPh sb="0" eb="2">
      <t>シュウリョウ</t>
    </rPh>
    <phoneticPr fontId="3"/>
  </si>
  <si>
    <t>平均気温</t>
    <rPh sb="0" eb="2">
      <t>ヘイキン</t>
    </rPh>
    <rPh sb="2" eb="4">
      <t>キオン</t>
    </rPh>
    <phoneticPr fontId="3"/>
  </si>
  <si>
    <t>総流量</t>
    <rPh sb="0" eb="3">
      <t>ソウリュウリョウ</t>
    </rPh>
    <phoneticPr fontId="3"/>
  </si>
  <si>
    <t>補正値</t>
    <rPh sb="0" eb="3">
      <t>ホセイチ</t>
    </rPh>
    <phoneticPr fontId="3"/>
  </si>
  <si>
    <r>
      <t>SO</t>
    </r>
    <r>
      <rPr>
        <vertAlign val="subscript"/>
        <sz val="10"/>
        <rFont val="Times New Roman"/>
        <family val="1"/>
      </rPr>
      <t>4</t>
    </r>
    <r>
      <rPr>
        <vertAlign val="superscript"/>
        <sz val="10"/>
        <rFont val="Times New Roman"/>
        <family val="1"/>
      </rPr>
      <t>2-</t>
    </r>
    <phoneticPr fontId="3"/>
  </si>
  <si>
    <r>
      <t>NO</t>
    </r>
    <r>
      <rPr>
        <vertAlign val="subscript"/>
        <sz val="10"/>
        <rFont val="Times New Roman"/>
        <family val="1"/>
      </rPr>
      <t>3</t>
    </r>
    <r>
      <rPr>
        <vertAlign val="superscript"/>
        <sz val="10"/>
        <rFont val="Times New Roman"/>
        <family val="1"/>
      </rPr>
      <t>-</t>
    </r>
    <phoneticPr fontId="3"/>
  </si>
  <si>
    <r>
      <t>Cl</t>
    </r>
    <r>
      <rPr>
        <vertAlign val="superscript"/>
        <sz val="10"/>
        <rFont val="Times New Roman"/>
        <family val="1"/>
      </rPr>
      <t>-</t>
    </r>
    <phoneticPr fontId="3"/>
  </si>
  <si>
    <r>
      <t>NH</t>
    </r>
    <r>
      <rPr>
        <vertAlign val="subscript"/>
        <sz val="10"/>
        <rFont val="Times New Roman"/>
        <family val="1"/>
      </rPr>
      <t>4</t>
    </r>
    <r>
      <rPr>
        <vertAlign val="superscript"/>
        <sz val="10"/>
        <rFont val="Times New Roman"/>
        <family val="1"/>
      </rPr>
      <t>+</t>
    </r>
    <phoneticPr fontId="3"/>
  </si>
  <si>
    <r>
      <t>Na</t>
    </r>
    <r>
      <rPr>
        <vertAlign val="superscript"/>
        <sz val="10"/>
        <rFont val="Times New Roman"/>
        <family val="1"/>
      </rPr>
      <t>+</t>
    </r>
    <phoneticPr fontId="3"/>
  </si>
  <si>
    <r>
      <t>K</t>
    </r>
    <r>
      <rPr>
        <vertAlign val="superscript"/>
        <sz val="10"/>
        <rFont val="Times New Roman"/>
        <family val="1"/>
      </rPr>
      <t>+</t>
    </r>
    <phoneticPr fontId="3"/>
  </si>
  <si>
    <r>
      <t>Mg</t>
    </r>
    <r>
      <rPr>
        <vertAlign val="superscript"/>
        <sz val="10"/>
        <rFont val="Times New Roman"/>
        <family val="1"/>
      </rPr>
      <t>+</t>
    </r>
    <phoneticPr fontId="3"/>
  </si>
  <si>
    <r>
      <t>Ca</t>
    </r>
    <r>
      <rPr>
        <vertAlign val="subscript"/>
        <sz val="10"/>
        <rFont val="Times New Roman"/>
        <family val="1"/>
      </rPr>
      <t>2</t>
    </r>
    <r>
      <rPr>
        <vertAlign val="superscript"/>
        <sz val="10"/>
        <rFont val="Times New Roman"/>
        <family val="1"/>
      </rPr>
      <t>+</t>
    </r>
    <phoneticPr fontId="3"/>
  </si>
  <si>
    <t>試料番号</t>
    <rPh sb="0" eb="2">
      <t>シリョウ</t>
    </rPh>
    <rPh sb="2" eb="4">
      <t>バンゴウ</t>
    </rPh>
    <phoneticPr fontId="3"/>
  </si>
  <si>
    <r>
      <t>SO</t>
    </r>
    <r>
      <rPr>
        <vertAlign val="subscript"/>
        <sz val="10"/>
        <rFont val="Times New Roman"/>
        <family val="1"/>
      </rPr>
      <t>2</t>
    </r>
    <phoneticPr fontId="3"/>
  </si>
  <si>
    <r>
      <t>HNO</t>
    </r>
    <r>
      <rPr>
        <vertAlign val="subscript"/>
        <sz val="10"/>
        <rFont val="Times New Roman"/>
        <family val="1"/>
      </rPr>
      <t>3</t>
    </r>
    <phoneticPr fontId="3"/>
  </si>
  <si>
    <t>HCl</t>
    <phoneticPr fontId="3"/>
  </si>
  <si>
    <r>
      <t>NH</t>
    </r>
    <r>
      <rPr>
        <vertAlign val="subscript"/>
        <sz val="10"/>
        <rFont val="Times New Roman"/>
        <family val="1"/>
      </rPr>
      <t>3</t>
    </r>
    <phoneticPr fontId="3"/>
  </si>
  <si>
    <r>
      <t>Mg</t>
    </r>
    <r>
      <rPr>
        <vertAlign val="superscript"/>
        <sz val="10"/>
        <rFont val="Times New Roman"/>
        <family val="1"/>
      </rPr>
      <t>2+</t>
    </r>
    <phoneticPr fontId="3"/>
  </si>
  <si>
    <r>
      <t>Ca</t>
    </r>
    <r>
      <rPr>
        <vertAlign val="superscript"/>
        <sz val="10"/>
        <rFont val="Times New Roman"/>
        <family val="1"/>
      </rPr>
      <t>2+</t>
    </r>
    <phoneticPr fontId="3"/>
  </si>
  <si>
    <r>
      <t>SO</t>
    </r>
    <r>
      <rPr>
        <vertAlign val="subscript"/>
        <sz val="10"/>
        <rFont val="Times New Roman"/>
        <family val="1"/>
      </rPr>
      <t>4</t>
    </r>
    <r>
      <rPr>
        <vertAlign val="superscript"/>
        <sz val="10"/>
        <rFont val="Times New Roman"/>
        <family val="1"/>
      </rPr>
      <t>2-</t>
    </r>
    <phoneticPr fontId="3"/>
  </si>
  <si>
    <r>
      <t>NO</t>
    </r>
    <r>
      <rPr>
        <vertAlign val="subscript"/>
        <sz val="10"/>
        <rFont val="Times New Roman"/>
        <family val="1"/>
      </rPr>
      <t>3</t>
    </r>
    <r>
      <rPr>
        <vertAlign val="superscript"/>
        <sz val="10"/>
        <rFont val="Times New Roman"/>
        <family val="1"/>
      </rPr>
      <t>-</t>
    </r>
    <phoneticPr fontId="3"/>
  </si>
  <si>
    <r>
      <t>Cl</t>
    </r>
    <r>
      <rPr>
        <vertAlign val="superscript"/>
        <sz val="10"/>
        <rFont val="Times New Roman"/>
        <family val="1"/>
      </rPr>
      <t>-</t>
    </r>
    <phoneticPr fontId="3"/>
  </si>
  <si>
    <r>
      <t>NH</t>
    </r>
    <r>
      <rPr>
        <vertAlign val="subscript"/>
        <sz val="10"/>
        <rFont val="Times New Roman"/>
        <family val="1"/>
      </rPr>
      <t>4</t>
    </r>
    <r>
      <rPr>
        <vertAlign val="superscript"/>
        <sz val="10"/>
        <rFont val="Times New Roman"/>
        <family val="1"/>
      </rPr>
      <t>+</t>
    </r>
    <phoneticPr fontId="3"/>
  </si>
  <si>
    <r>
      <t>Na</t>
    </r>
    <r>
      <rPr>
        <vertAlign val="superscript"/>
        <sz val="10"/>
        <rFont val="Times New Roman"/>
        <family val="1"/>
      </rPr>
      <t>+</t>
    </r>
    <phoneticPr fontId="3"/>
  </si>
  <si>
    <r>
      <t>K</t>
    </r>
    <r>
      <rPr>
        <vertAlign val="superscript"/>
        <sz val="10"/>
        <rFont val="Times New Roman"/>
        <family val="1"/>
      </rPr>
      <t>+</t>
    </r>
    <phoneticPr fontId="3"/>
  </si>
  <si>
    <r>
      <t>Mg</t>
    </r>
    <r>
      <rPr>
        <vertAlign val="superscript"/>
        <sz val="10"/>
        <rFont val="Times New Roman"/>
        <family val="1"/>
      </rPr>
      <t>2+</t>
    </r>
    <phoneticPr fontId="3"/>
  </si>
  <si>
    <r>
      <t>Ca</t>
    </r>
    <r>
      <rPr>
        <vertAlign val="superscript"/>
        <sz val="10"/>
        <rFont val="Times New Roman"/>
        <family val="1"/>
      </rPr>
      <t>2+</t>
    </r>
    <phoneticPr fontId="3"/>
  </si>
  <si>
    <t>Anion</t>
    <phoneticPr fontId="3"/>
  </si>
  <si>
    <t>Cation</t>
    <phoneticPr fontId="3"/>
  </si>
  <si>
    <t>Total</t>
    <phoneticPr fontId="3"/>
  </si>
  <si>
    <t>R1</t>
    <phoneticPr fontId="3"/>
  </si>
  <si>
    <r>
      <t>R1</t>
    </r>
    <r>
      <rPr>
        <sz val="10"/>
        <rFont val="ＭＳ Ｐ明朝"/>
        <family val="1"/>
        <charset val="128"/>
      </rPr>
      <t>基準</t>
    </r>
    <rPh sb="2" eb="4">
      <t>キジュン</t>
    </rPh>
    <phoneticPr fontId="3"/>
  </si>
  <si>
    <t>判定</t>
    <rPh sb="0" eb="2">
      <t>ハンテイ</t>
    </rPh>
    <phoneticPr fontId="3"/>
  </si>
  <si>
    <t>年月日</t>
    <rPh sb="0" eb="3">
      <t>ネンガッピ</t>
    </rPh>
    <phoneticPr fontId="3"/>
  </si>
  <si>
    <t>時刻</t>
    <rPh sb="0" eb="2">
      <t>ジコク</t>
    </rPh>
    <phoneticPr fontId="3"/>
  </si>
  <si>
    <r>
      <t>(</t>
    </r>
    <r>
      <rPr>
        <sz val="10"/>
        <rFont val="ＭＳ Ｐゴシック"/>
        <family val="3"/>
        <charset val="128"/>
      </rPr>
      <t>℃</t>
    </r>
    <r>
      <rPr>
        <sz val="10"/>
        <rFont val="Times New Roman"/>
        <family val="1"/>
      </rPr>
      <t>)</t>
    </r>
    <phoneticPr fontId="3"/>
  </si>
  <si>
    <r>
      <t>(m</t>
    </r>
    <r>
      <rPr>
        <vertAlign val="superscript"/>
        <sz val="10"/>
        <rFont val="Times New Roman"/>
        <family val="1"/>
      </rPr>
      <t>3</t>
    </r>
    <r>
      <rPr>
        <sz val="10"/>
        <rFont val="Times New Roman"/>
        <family val="1"/>
      </rPr>
      <t>)</t>
    </r>
    <phoneticPr fontId="3"/>
  </si>
  <si>
    <t>サンプル</t>
    <phoneticPr fontId="3"/>
  </si>
  <si>
    <t>ブランク</t>
    <phoneticPr fontId="3"/>
  </si>
  <si>
    <t>Date</t>
    <phoneticPr fontId="3"/>
  </si>
  <si>
    <t>Time</t>
    <phoneticPr fontId="3"/>
  </si>
  <si>
    <t>-</t>
  </si>
  <si>
    <t>平成２９年度関東PM合同調査4段フィルターパック分析結果入力表（関東地方環境対策推進本部大気環境部会浮遊粒子状物質調査会議）</t>
    <rPh sb="6" eb="8">
      <t>カントウ</t>
    </rPh>
    <rPh sb="24" eb="26">
      <t>ブンセキ</t>
    </rPh>
    <rPh sb="28" eb="30">
      <t>ニュウリョク</t>
    </rPh>
    <rPh sb="32" eb="34">
      <t>カントウ</t>
    </rPh>
    <rPh sb="34" eb="36">
      <t>チホウ</t>
    </rPh>
    <rPh sb="36" eb="38">
      <t>カンキョウ</t>
    </rPh>
    <rPh sb="38" eb="40">
      <t>タイサク</t>
    </rPh>
    <rPh sb="40" eb="42">
      <t>スイシン</t>
    </rPh>
    <rPh sb="42" eb="44">
      <t>ホンブ</t>
    </rPh>
    <rPh sb="44" eb="46">
      <t>タイキ</t>
    </rPh>
    <rPh sb="46" eb="48">
      <t>カンキョウ</t>
    </rPh>
    <rPh sb="48" eb="50">
      <t>ブカイ</t>
    </rPh>
    <rPh sb="50" eb="52">
      <t>フユウ</t>
    </rPh>
    <rPh sb="52" eb="55">
      <t>リュウシジョウ</t>
    </rPh>
    <rPh sb="55" eb="57">
      <t>ブッシツ</t>
    </rPh>
    <rPh sb="57" eb="59">
      <t>チョウサ</t>
    </rPh>
    <rPh sb="59" eb="61">
      <t>カイギ</t>
    </rPh>
    <phoneticPr fontId="3"/>
  </si>
  <si>
    <t>平成２９年度関東PM合同調査4段フィルターパック結果計算表（関東地方環境対策推進本部大気環境部会浮遊粒子状物質調査会議）</t>
    <rPh sb="6" eb="8">
      <t>カントウ</t>
    </rPh>
    <rPh sb="30" eb="32">
      <t>カントウ</t>
    </rPh>
    <rPh sb="32" eb="34">
      <t>チホウ</t>
    </rPh>
    <rPh sb="34" eb="36">
      <t>カンキョウ</t>
    </rPh>
    <rPh sb="36" eb="38">
      <t>タイサク</t>
    </rPh>
    <rPh sb="38" eb="40">
      <t>スイシン</t>
    </rPh>
    <rPh sb="40" eb="42">
      <t>ホンブ</t>
    </rPh>
    <rPh sb="42" eb="44">
      <t>タイキ</t>
    </rPh>
    <rPh sb="44" eb="46">
      <t>カンキョウ</t>
    </rPh>
    <rPh sb="46" eb="48">
      <t>ブカイ</t>
    </rPh>
    <rPh sb="48" eb="50">
      <t>フユウ</t>
    </rPh>
    <rPh sb="50" eb="53">
      <t>リュウシジョウ</t>
    </rPh>
    <rPh sb="53" eb="55">
      <t>ブッシツ</t>
    </rPh>
    <rPh sb="55" eb="57">
      <t>チョウサ</t>
    </rPh>
    <rPh sb="57" eb="59">
      <t>カイギ</t>
    </rPh>
    <phoneticPr fontId="3"/>
  </si>
  <si>
    <r>
      <t>F0_</t>
    </r>
    <r>
      <rPr>
        <sz val="10"/>
        <rFont val="ＭＳ Ｐ明朝"/>
        <family val="1"/>
        <charset val="128"/>
      </rPr>
      <t>テフロンろ紙</t>
    </r>
    <r>
      <rPr>
        <sz val="10"/>
        <rFont val="Times New Roman"/>
        <family val="1"/>
      </rPr>
      <t>(mg/l)</t>
    </r>
    <rPh sb="8" eb="9">
      <t>シ</t>
    </rPh>
    <phoneticPr fontId="3"/>
  </si>
  <si>
    <r>
      <t>F1_</t>
    </r>
    <r>
      <rPr>
        <sz val="10"/>
        <rFont val="ＭＳ Ｐ明朝"/>
        <family val="1"/>
        <charset val="128"/>
      </rPr>
      <t>ポリアミドろ紙</t>
    </r>
    <r>
      <rPr>
        <sz val="10"/>
        <rFont val="Times New Roman"/>
        <family val="1"/>
      </rPr>
      <t>(mg/l)</t>
    </r>
    <rPh sb="9" eb="10">
      <t>シ</t>
    </rPh>
    <phoneticPr fontId="3"/>
  </si>
  <si>
    <r>
      <t>F2_</t>
    </r>
    <r>
      <rPr>
        <sz val="10"/>
        <rFont val="ＭＳ Ｐ明朝"/>
        <family val="1"/>
        <charset val="128"/>
      </rPr>
      <t>炭酸カリウム含浸ろ紙</t>
    </r>
    <r>
      <rPr>
        <sz val="10"/>
        <rFont val="Times New Roman"/>
        <family val="1"/>
      </rPr>
      <t>(mg/l)</t>
    </r>
    <rPh sb="3" eb="5">
      <t>タンサン</t>
    </rPh>
    <rPh sb="9" eb="10">
      <t>ガン</t>
    </rPh>
    <rPh sb="10" eb="11">
      <t>シン</t>
    </rPh>
    <rPh sb="12" eb="13">
      <t>シ</t>
    </rPh>
    <phoneticPr fontId="3"/>
  </si>
  <si>
    <r>
      <t>F3_</t>
    </r>
    <r>
      <rPr>
        <sz val="10"/>
        <rFont val="ＭＳ Ｐ明朝"/>
        <family val="1"/>
        <charset val="128"/>
      </rPr>
      <t>リン酸</t>
    </r>
    <r>
      <rPr>
        <sz val="10"/>
        <rFont val="Times New Roman"/>
        <family val="1"/>
      </rPr>
      <t>(mg/l)</t>
    </r>
    <rPh sb="5" eb="6">
      <t>サン</t>
    </rPh>
    <phoneticPr fontId="3"/>
  </si>
  <si>
    <t>粒子　(ueq/l)</t>
    <rPh sb="0" eb="2">
      <t>リュウシ</t>
    </rPh>
    <phoneticPr fontId="3"/>
  </si>
  <si>
    <t>Anion</t>
    <phoneticPr fontId="3"/>
  </si>
  <si>
    <t>Cation</t>
    <phoneticPr fontId="3"/>
  </si>
  <si>
    <t>Total</t>
    <phoneticPr fontId="3"/>
  </si>
  <si>
    <t>R1</t>
    <phoneticPr fontId="3"/>
  </si>
  <si>
    <r>
      <t>(</t>
    </r>
    <r>
      <rPr>
        <sz val="10"/>
        <rFont val="ＭＳ Ｐゴシック"/>
        <family val="3"/>
        <charset val="128"/>
      </rPr>
      <t>℃</t>
    </r>
    <r>
      <rPr>
        <sz val="10"/>
        <rFont val="Times New Roman"/>
        <family val="1"/>
      </rPr>
      <t>)</t>
    </r>
    <phoneticPr fontId="3"/>
  </si>
  <si>
    <r>
      <t>(m</t>
    </r>
    <r>
      <rPr>
        <vertAlign val="superscript"/>
        <sz val="10"/>
        <rFont val="Times New Roman"/>
        <family val="1"/>
      </rPr>
      <t>3</t>
    </r>
    <r>
      <rPr>
        <sz val="10"/>
        <rFont val="Times New Roman"/>
        <family val="1"/>
      </rPr>
      <t>)</t>
    </r>
    <phoneticPr fontId="3"/>
  </si>
  <si>
    <t>サンプル</t>
    <phoneticPr fontId="3"/>
  </si>
  <si>
    <t>ブランク</t>
    <phoneticPr fontId="3"/>
  </si>
  <si>
    <t>Date</t>
    <phoneticPr fontId="3"/>
  </si>
  <si>
    <t>Time</t>
    <phoneticPr fontId="3"/>
  </si>
  <si>
    <t>常時監視データ</t>
    <rPh sb="0" eb="2">
      <t>ジョウジ</t>
    </rPh>
    <rPh sb="2" eb="4">
      <t>カンシ</t>
    </rPh>
    <phoneticPr fontId="3"/>
  </si>
  <si>
    <t>地点名:</t>
    <rPh sb="0" eb="2">
      <t>チテン</t>
    </rPh>
    <rPh sb="2" eb="3">
      <t>メイ</t>
    </rPh>
    <phoneticPr fontId="3"/>
  </si>
  <si>
    <t>真岡市役所</t>
    <rPh sb="0" eb="5">
      <t>モオカシヤクショ</t>
    </rPh>
    <phoneticPr fontId="3"/>
  </si>
  <si>
    <t>PM2.5自動測定機機種名：</t>
    <rPh sb="5" eb="7">
      <t>ジドウ</t>
    </rPh>
    <rPh sb="7" eb="9">
      <t>ソクテイ</t>
    </rPh>
    <rPh sb="9" eb="10">
      <t>キ</t>
    </rPh>
    <rPh sb="10" eb="13">
      <t>キシュメイ</t>
    </rPh>
    <phoneticPr fontId="3"/>
  </si>
  <si>
    <t>FPM-377</t>
  </si>
  <si>
    <t>←選択してください（リストに無い場合は手入力でお願いします）</t>
    <rPh sb="1" eb="3">
      <t>センタク</t>
    </rPh>
    <rPh sb="14" eb="15">
      <t>ナ</t>
    </rPh>
    <rPh sb="16" eb="18">
      <t>バアイ</t>
    </rPh>
    <rPh sb="19" eb="20">
      <t>テ</t>
    </rPh>
    <rPh sb="20" eb="22">
      <t>ニュウリョク</t>
    </rPh>
    <rPh sb="24" eb="25">
      <t>ネガ</t>
    </rPh>
    <phoneticPr fontId="3"/>
  </si>
  <si>
    <t>月日</t>
    <rPh sb="0" eb="2">
      <t>ツキヒ</t>
    </rPh>
    <phoneticPr fontId="3"/>
  </si>
  <si>
    <r>
      <t>SO</t>
    </r>
    <r>
      <rPr>
        <vertAlign val="subscript"/>
        <sz val="11"/>
        <rFont val="ＭＳ Ｐゴシック"/>
        <family val="3"/>
        <charset val="128"/>
      </rPr>
      <t>2</t>
    </r>
    <phoneticPr fontId="3"/>
  </si>
  <si>
    <t>NO</t>
    <phoneticPr fontId="3"/>
  </si>
  <si>
    <r>
      <t>NO</t>
    </r>
    <r>
      <rPr>
        <vertAlign val="subscript"/>
        <sz val="11"/>
        <rFont val="ＭＳ Ｐゴシック"/>
        <family val="3"/>
        <charset val="128"/>
      </rPr>
      <t>2</t>
    </r>
    <phoneticPr fontId="3"/>
  </si>
  <si>
    <t>NOx</t>
    <phoneticPr fontId="3"/>
  </si>
  <si>
    <t>Ox</t>
    <phoneticPr fontId="3"/>
  </si>
  <si>
    <t>SPM</t>
    <phoneticPr fontId="3"/>
  </si>
  <si>
    <t>PM2.5</t>
    <phoneticPr fontId="3"/>
  </si>
  <si>
    <t>NMHC</t>
    <phoneticPr fontId="3"/>
  </si>
  <si>
    <t>CH4</t>
    <phoneticPr fontId="3"/>
  </si>
  <si>
    <t>THC</t>
    <phoneticPr fontId="3"/>
  </si>
  <si>
    <t>CO</t>
    <phoneticPr fontId="3"/>
  </si>
  <si>
    <t>風向</t>
    <rPh sb="0" eb="2">
      <t>フウコウ</t>
    </rPh>
    <phoneticPr fontId="3"/>
  </si>
  <si>
    <t>風速</t>
    <rPh sb="0" eb="2">
      <t>フウソク</t>
    </rPh>
    <phoneticPr fontId="3"/>
  </si>
  <si>
    <t>温度</t>
    <rPh sb="0" eb="2">
      <t>オンド</t>
    </rPh>
    <phoneticPr fontId="3"/>
  </si>
  <si>
    <t>湿度</t>
    <rPh sb="0" eb="2">
      <t>シツド</t>
    </rPh>
    <phoneticPr fontId="3"/>
  </si>
  <si>
    <t>PM-712</t>
    <phoneticPr fontId="3"/>
  </si>
  <si>
    <t>(ppb)</t>
    <phoneticPr fontId="3"/>
  </si>
  <si>
    <r>
      <t>(μg/m</t>
    </r>
    <r>
      <rPr>
        <vertAlign val="superscript"/>
        <sz val="11"/>
        <rFont val="ＭＳ Ｐゴシック"/>
        <family val="3"/>
        <charset val="128"/>
      </rPr>
      <t>3</t>
    </r>
    <r>
      <rPr>
        <sz val="11"/>
        <rFont val="ＭＳ Ｐゴシック"/>
        <family val="3"/>
        <charset val="128"/>
      </rPr>
      <t>)</t>
    </r>
    <phoneticPr fontId="3"/>
  </si>
  <si>
    <t>(ppmC)</t>
    <phoneticPr fontId="3"/>
  </si>
  <si>
    <t>(ppm)</t>
    <phoneticPr fontId="3"/>
  </si>
  <si>
    <t>(m/s)</t>
    <phoneticPr fontId="3"/>
  </si>
  <si>
    <t>(℃)</t>
    <phoneticPr fontId="3"/>
  </si>
  <si>
    <t>(%)</t>
    <phoneticPr fontId="3"/>
  </si>
  <si>
    <t>PM-71７</t>
    <phoneticPr fontId="3"/>
  </si>
  <si>
    <t>1時</t>
    <rPh sb="1" eb="2">
      <t>ジ</t>
    </rPh>
    <phoneticPr fontId="3"/>
  </si>
  <si>
    <t>NNW</t>
  </si>
  <si>
    <t>APDA-375A</t>
    <phoneticPr fontId="3"/>
  </si>
  <si>
    <t>2時</t>
    <rPh sb="1" eb="2">
      <t>ジ</t>
    </rPh>
    <phoneticPr fontId="3"/>
  </si>
  <si>
    <t>FPM-377</t>
    <phoneticPr fontId="3"/>
  </si>
  <si>
    <t>3時</t>
    <rPh sb="1" eb="2">
      <t>ジ</t>
    </rPh>
    <phoneticPr fontId="3"/>
  </si>
  <si>
    <t>N</t>
  </si>
  <si>
    <t>FH62C14</t>
    <phoneticPr fontId="3"/>
  </si>
  <si>
    <t>4時</t>
    <rPh sb="1" eb="2">
      <t>ジ</t>
    </rPh>
    <phoneticPr fontId="3"/>
  </si>
  <si>
    <t>****</t>
  </si>
  <si>
    <t>SHARP5030</t>
    <phoneticPr fontId="3"/>
  </si>
  <si>
    <t>5時</t>
    <rPh sb="1" eb="2">
      <t>ジ</t>
    </rPh>
    <phoneticPr fontId="3"/>
  </si>
  <si>
    <t>5014i</t>
    <phoneticPr fontId="3"/>
  </si>
  <si>
    <t>6時</t>
    <rPh sb="1" eb="2">
      <t>ジ</t>
    </rPh>
    <phoneticPr fontId="3"/>
  </si>
  <si>
    <t>NNE</t>
  </si>
  <si>
    <t>Model MP101M(BAM)</t>
    <phoneticPr fontId="3"/>
  </si>
  <si>
    <t>7時</t>
    <rPh sb="1" eb="2">
      <t>ジ</t>
    </rPh>
    <phoneticPr fontId="3"/>
  </si>
  <si>
    <t>Model MP101M(CPM)</t>
    <phoneticPr fontId="3"/>
  </si>
  <si>
    <t>8時</t>
    <rPh sb="1" eb="2">
      <t>ジ</t>
    </rPh>
    <phoneticPr fontId="3"/>
  </si>
  <si>
    <t>9時</t>
    <rPh sb="1" eb="2">
      <t>ジ</t>
    </rPh>
    <phoneticPr fontId="3"/>
  </si>
  <si>
    <t>10時</t>
    <rPh sb="2" eb="3">
      <t>ジ</t>
    </rPh>
    <phoneticPr fontId="3"/>
  </si>
  <si>
    <t>WNW</t>
  </si>
  <si>
    <t>11時</t>
    <rPh sb="2" eb="3">
      <t>ジ</t>
    </rPh>
    <phoneticPr fontId="3"/>
  </si>
  <si>
    <t>S</t>
  </si>
  <si>
    <t>12時</t>
    <rPh sb="2" eb="3">
      <t>ジ</t>
    </rPh>
    <phoneticPr fontId="3"/>
  </si>
  <si>
    <t>13時</t>
    <rPh sb="2" eb="3">
      <t>ジ</t>
    </rPh>
    <phoneticPr fontId="3"/>
  </si>
  <si>
    <t>SSE</t>
  </si>
  <si>
    <t>14時</t>
    <rPh sb="2" eb="3">
      <t>ジ</t>
    </rPh>
    <phoneticPr fontId="3"/>
  </si>
  <si>
    <t>15時</t>
    <rPh sb="2" eb="3">
      <t>ジ</t>
    </rPh>
    <phoneticPr fontId="3"/>
  </si>
  <si>
    <t>16時</t>
    <rPh sb="2" eb="3">
      <t>ジ</t>
    </rPh>
    <phoneticPr fontId="3"/>
  </si>
  <si>
    <t>17時</t>
    <rPh sb="2" eb="3">
      <t>ジ</t>
    </rPh>
    <phoneticPr fontId="3"/>
  </si>
  <si>
    <t>18時</t>
    <rPh sb="2" eb="3">
      <t>ジ</t>
    </rPh>
    <phoneticPr fontId="3"/>
  </si>
  <si>
    <t>19時</t>
    <rPh sb="2" eb="3">
      <t>ジ</t>
    </rPh>
    <phoneticPr fontId="3"/>
  </si>
  <si>
    <t>20時</t>
    <rPh sb="2" eb="3">
      <t>ジ</t>
    </rPh>
    <phoneticPr fontId="3"/>
  </si>
  <si>
    <t>21時</t>
    <rPh sb="2" eb="3">
      <t>ジ</t>
    </rPh>
    <phoneticPr fontId="3"/>
  </si>
  <si>
    <t>22時</t>
    <rPh sb="2" eb="3">
      <t>ジ</t>
    </rPh>
    <phoneticPr fontId="3"/>
  </si>
  <si>
    <t>23時</t>
    <rPh sb="2" eb="3">
      <t>ジ</t>
    </rPh>
    <phoneticPr fontId="3"/>
  </si>
  <si>
    <t>24時</t>
    <rPh sb="2" eb="3">
      <t>ジ</t>
    </rPh>
    <phoneticPr fontId="3"/>
  </si>
  <si>
    <t>ESE</t>
  </si>
  <si>
    <t>NE</t>
  </si>
  <si>
    <t>SW</t>
  </si>
  <si>
    <t>SSW</t>
  </si>
  <si>
    <t>ENE</t>
  </si>
  <si>
    <t>E</t>
  </si>
  <si>
    <t>CALM</t>
  </si>
  <si>
    <t>コア期間</t>
    <rPh sb="2" eb="4">
      <t>キカン</t>
    </rPh>
    <phoneticPr fontId="3"/>
  </si>
  <si>
    <t>SE</t>
  </si>
  <si>
    <t>NW</t>
  </si>
  <si>
    <t>APDA-375A</t>
    <phoneticPr fontId="3"/>
  </si>
  <si>
    <t>FPM-377</t>
    <phoneticPr fontId="3"/>
  </si>
  <si>
    <t>FH62C14</t>
    <phoneticPr fontId="3"/>
  </si>
  <si>
    <t>SHARP5030</t>
    <phoneticPr fontId="3"/>
  </si>
  <si>
    <t>5014i</t>
    <phoneticPr fontId="3"/>
  </si>
  <si>
    <t>Model MP101M(BAM)</t>
    <phoneticPr fontId="3"/>
  </si>
  <si>
    <t>Model MP101M(CPM)</t>
    <phoneticPr fontId="3"/>
  </si>
  <si>
    <t>WSW</t>
  </si>
  <si>
    <t>APDA-375A</t>
    <phoneticPr fontId="3"/>
  </si>
  <si>
    <t>FPM-377</t>
    <phoneticPr fontId="3"/>
  </si>
  <si>
    <t>FH62C14</t>
    <phoneticPr fontId="3"/>
  </si>
  <si>
    <t>SHARP5030</t>
    <phoneticPr fontId="3"/>
  </si>
  <si>
    <t>5014i</t>
    <phoneticPr fontId="3"/>
  </si>
  <si>
    <t>Model MP101M(BAM)</t>
    <phoneticPr fontId="3"/>
  </si>
  <si>
    <t>Model MP101M(CPM)</t>
    <phoneticPr fontId="3"/>
  </si>
  <si>
    <t>--</t>
  </si>
  <si>
    <r>
      <t>Cl</t>
    </r>
    <r>
      <rPr>
        <vertAlign val="superscript"/>
        <sz val="11"/>
        <rFont val="HG丸ｺﾞｼｯｸM-PRO"/>
        <family val="3"/>
        <charset val="128"/>
      </rPr>
      <t>-</t>
    </r>
    <phoneticPr fontId="3"/>
  </si>
  <si>
    <r>
      <t>NO</t>
    </r>
    <r>
      <rPr>
        <vertAlign val="subscript"/>
        <sz val="11"/>
        <rFont val="HG丸ｺﾞｼｯｸM-PRO"/>
        <family val="3"/>
        <charset val="128"/>
      </rPr>
      <t>3</t>
    </r>
    <r>
      <rPr>
        <vertAlign val="superscript"/>
        <sz val="11"/>
        <rFont val="HG丸ｺﾞｼｯｸM-PRO"/>
        <family val="3"/>
        <charset val="128"/>
      </rPr>
      <t>-</t>
    </r>
    <phoneticPr fontId="3"/>
  </si>
  <si>
    <r>
      <t>SO</t>
    </r>
    <r>
      <rPr>
        <vertAlign val="subscript"/>
        <sz val="11"/>
        <rFont val="HG丸ｺﾞｼｯｸM-PRO"/>
        <family val="3"/>
        <charset val="128"/>
      </rPr>
      <t>4</t>
    </r>
    <r>
      <rPr>
        <vertAlign val="superscript"/>
        <sz val="11"/>
        <rFont val="HG丸ｺﾞｼｯｸM-PRO"/>
        <family val="3"/>
        <charset val="128"/>
      </rPr>
      <t>2-</t>
    </r>
    <phoneticPr fontId="3"/>
  </si>
  <si>
    <r>
      <t>Na</t>
    </r>
    <r>
      <rPr>
        <vertAlign val="superscript"/>
        <sz val="11"/>
        <rFont val="HG丸ｺﾞｼｯｸM-PRO"/>
        <family val="3"/>
        <charset val="128"/>
      </rPr>
      <t>+</t>
    </r>
    <phoneticPr fontId="3"/>
  </si>
  <si>
    <r>
      <t>NH</t>
    </r>
    <r>
      <rPr>
        <vertAlign val="subscript"/>
        <sz val="11"/>
        <rFont val="HG丸ｺﾞｼｯｸM-PRO"/>
        <family val="3"/>
        <charset val="128"/>
      </rPr>
      <t>4</t>
    </r>
    <r>
      <rPr>
        <vertAlign val="superscript"/>
        <sz val="11"/>
        <rFont val="HG丸ｺﾞｼｯｸM-PRO"/>
        <family val="3"/>
        <charset val="128"/>
      </rPr>
      <t>+</t>
    </r>
    <phoneticPr fontId="3"/>
  </si>
  <si>
    <r>
      <t>K</t>
    </r>
    <r>
      <rPr>
        <vertAlign val="superscript"/>
        <sz val="11"/>
        <rFont val="HG丸ｺﾞｼｯｸM-PRO"/>
        <family val="3"/>
        <charset val="128"/>
      </rPr>
      <t>+</t>
    </r>
    <phoneticPr fontId="3"/>
  </si>
  <si>
    <r>
      <t>Mg</t>
    </r>
    <r>
      <rPr>
        <vertAlign val="superscript"/>
        <sz val="11"/>
        <rFont val="HG丸ｺﾞｼｯｸM-PRO"/>
        <family val="3"/>
        <charset val="128"/>
      </rPr>
      <t>2+</t>
    </r>
    <phoneticPr fontId="3"/>
  </si>
  <si>
    <r>
      <t>Ca</t>
    </r>
    <r>
      <rPr>
        <vertAlign val="superscript"/>
        <sz val="11"/>
        <rFont val="HG丸ｺﾞｼｯｸM-PRO"/>
        <family val="3"/>
        <charset val="128"/>
      </rPr>
      <t>2+</t>
    </r>
    <phoneticPr fontId="3"/>
  </si>
  <si>
    <t>真岡市役所</t>
    <rPh sb="0" eb="2">
      <t>モオカ</t>
    </rPh>
    <rPh sb="2" eb="5">
      <t>シヤクショ</t>
    </rPh>
    <phoneticPr fontId="3"/>
  </si>
  <si>
    <t>アメダス真岡</t>
    <rPh sb="4" eb="6">
      <t>モオカ</t>
    </rPh>
    <phoneticPr fontId="3"/>
  </si>
  <si>
    <t>アメダス宇都宮</t>
    <rPh sb="4" eb="7">
      <t>ウツノミヤ</t>
    </rPh>
    <phoneticPr fontId="3"/>
  </si>
  <si>
    <t>参考値</t>
    <rPh sb="0" eb="2">
      <t>サンコウ</t>
    </rPh>
    <rPh sb="2" eb="3">
      <t>チ</t>
    </rPh>
    <phoneticPr fontId="3"/>
  </si>
  <si>
    <t>METTLER TOLEDO</t>
  </si>
  <si>
    <t>MX-5</t>
  </si>
  <si>
    <t>現在、DIONEXはThermo Scientificになっています。</t>
    <rPh sb="0" eb="2">
      <t>ゲンザイ</t>
    </rPh>
    <phoneticPr fontId="3"/>
  </si>
  <si>
    <t>ADVANTEC</t>
  </si>
  <si>
    <t>DISMIC</t>
  </si>
  <si>
    <t>測定時間は、各フラクションのピークが出なくなるまで分析している。
そのため一定ではなく、通常の測定では記録として残らないため記載していない。</t>
    <phoneticPr fontId="3"/>
  </si>
  <si>
    <t>Sunset Laboratory</t>
  </si>
  <si>
    <t>1/2</t>
  </si>
  <si>
    <t>5mL</t>
  </si>
  <si>
    <t>2mL</t>
  </si>
  <si>
    <t>1mL</t>
  </si>
  <si>
    <t>Milestone General ETHOS One</t>
  </si>
  <si>
    <t>5+95</t>
    <phoneticPr fontId="3"/>
  </si>
  <si>
    <t>7500ce</t>
  </si>
  <si>
    <t>13CS045AN</t>
    <phoneticPr fontId="3"/>
  </si>
  <si>
    <t>アナリティクイエナジャパン</t>
  </si>
  <si>
    <t>multi N/C 3100</t>
  </si>
  <si>
    <t>7/21、22の質量濃度は秤量値異常のため、常時監視結果を用いた
7/23は真岡市の花火大会が開催された</t>
    <rPh sb="8" eb="10">
      <t>シツリョウ</t>
    </rPh>
    <rPh sb="10" eb="12">
      <t>ノウド</t>
    </rPh>
    <rPh sb="13" eb="15">
      <t>ヒョウリョウ</t>
    </rPh>
    <rPh sb="15" eb="16">
      <t>アタイ</t>
    </rPh>
    <rPh sb="16" eb="18">
      <t>イジョウ</t>
    </rPh>
    <rPh sb="22" eb="24">
      <t>ジョウジ</t>
    </rPh>
    <rPh sb="24" eb="26">
      <t>カンシ</t>
    </rPh>
    <rPh sb="26" eb="28">
      <t>ケッカ</t>
    </rPh>
    <rPh sb="29" eb="30">
      <t>モチ</t>
    </rPh>
    <rPh sb="38" eb="41">
      <t>モオカシ</t>
    </rPh>
    <rPh sb="42" eb="44">
      <t>ハナビ</t>
    </rPh>
    <rPh sb="44" eb="46">
      <t>タイカイ</t>
    </rPh>
    <rPh sb="47" eb="49">
      <t>カイサイ</t>
    </rPh>
    <phoneticPr fontId="3"/>
  </si>
  <si>
    <t>＜サンプリングについて＞</t>
    <phoneticPr fontId="3"/>
  </si>
  <si>
    <t>＜フィルター＞</t>
    <phoneticPr fontId="3"/>
  </si>
  <si>
    <t>＜サンプラー＞</t>
    <phoneticPr fontId="3"/>
  </si>
  <si>
    <t>フィルター</t>
    <phoneticPr fontId="3"/>
  </si>
  <si>
    <t>Pall Teflo 47mmΦ　2.0μm</t>
    <phoneticPr fontId="3"/>
  </si>
  <si>
    <t>FRM2000</t>
    <phoneticPr fontId="3"/>
  </si>
  <si>
    <t>・PTFE</t>
    <phoneticPr fontId="3"/>
  </si>
  <si>
    <t>FRM2000D</t>
    <phoneticPr fontId="3"/>
  </si>
  <si>
    <t>Pall flex 2500QAT-UP 47mmΦ</t>
    <phoneticPr fontId="3"/>
  </si>
  <si>
    <t>FRM2025</t>
    <phoneticPr fontId="3"/>
  </si>
  <si>
    <t>-</t>
    <phoneticPr fontId="3"/>
  </si>
  <si>
    <t>FRM2025D</t>
    <phoneticPr fontId="3"/>
  </si>
  <si>
    <t>FRM2025ｉ</t>
    <phoneticPr fontId="3"/>
  </si>
  <si>
    <t>MCI</t>
    <phoneticPr fontId="3"/>
  </si>
  <si>
    <t>21.5±1.5</t>
    <phoneticPr fontId="3"/>
  </si>
  <si>
    <t>35±5</t>
    <phoneticPr fontId="3"/>
  </si>
  <si>
    <t>Sartorius</t>
    <phoneticPr fontId="3"/>
  </si>
  <si>
    <t>MSE6.6S-000-DF</t>
    <phoneticPr fontId="3"/>
  </si>
  <si>
    <t>Super-SASS</t>
    <phoneticPr fontId="3"/>
  </si>
  <si>
    <t>METTLER TOLEDO</t>
    <phoneticPr fontId="3"/>
  </si>
  <si>
    <t>M5P-5</t>
    <phoneticPr fontId="3"/>
  </si>
  <si>
    <t>LV-250</t>
    <phoneticPr fontId="3"/>
  </si>
  <si>
    <t>エー・アンド・デー</t>
    <phoneticPr fontId="3"/>
  </si>
  <si>
    <t>MX-5</t>
    <phoneticPr fontId="3"/>
  </si>
  <si>
    <t>LV-250R</t>
    <phoneticPr fontId="3"/>
  </si>
  <si>
    <t>BM-20</t>
    <phoneticPr fontId="3"/>
  </si>
  <si>
    <t>MCAS-SJA</t>
    <phoneticPr fontId="3"/>
  </si>
  <si>
    <t>MC-5</t>
    <phoneticPr fontId="3"/>
  </si>
  <si>
    <t>SE2-F</t>
    <phoneticPr fontId="3"/>
  </si>
  <si>
    <t>ME5-F</t>
    <phoneticPr fontId="3"/>
  </si>
  <si>
    <t>MSA2.7S-000-DF</t>
    <phoneticPr fontId="3"/>
  </si>
  <si>
    <t>ＰＴＦＥ</t>
    <phoneticPr fontId="3"/>
  </si>
  <si>
    <t>1/4</t>
    <phoneticPr fontId="3"/>
  </si>
  <si>
    <t>あり</t>
    <phoneticPr fontId="3"/>
  </si>
  <si>
    <t>ADVANTEC PTFE</t>
    <phoneticPr fontId="3"/>
  </si>
  <si>
    <t>DIONEX</t>
    <phoneticPr fontId="3"/>
  </si>
  <si>
    <t>DX-320</t>
    <phoneticPr fontId="3"/>
  </si>
  <si>
    <t>1/2</t>
    <phoneticPr fontId="3"/>
  </si>
  <si>
    <t>なし</t>
    <phoneticPr fontId="3"/>
  </si>
  <si>
    <t>ADVANTEC 25HP045AN</t>
    <phoneticPr fontId="3"/>
  </si>
  <si>
    <t>DX-320j</t>
    <phoneticPr fontId="3"/>
  </si>
  <si>
    <t>Metrohm</t>
    <phoneticPr fontId="3"/>
  </si>
  <si>
    <t>DX-500</t>
    <phoneticPr fontId="3"/>
  </si>
  <si>
    <t>ADVANTEC DISMIC-13HP</t>
    <phoneticPr fontId="3"/>
  </si>
  <si>
    <t>IC-20</t>
    <phoneticPr fontId="3"/>
  </si>
  <si>
    <t>　　　　　（メーカー）</t>
    <phoneticPr fontId="3"/>
  </si>
  <si>
    <t>GLクロマトディスクIA</t>
    <phoneticPr fontId="3"/>
  </si>
  <si>
    <t>IC-850</t>
    <phoneticPr fontId="3"/>
  </si>
  <si>
    <t>cellulose acetate</t>
    <phoneticPr fontId="3"/>
  </si>
  <si>
    <t>ICS-1000</t>
    <phoneticPr fontId="3"/>
  </si>
  <si>
    <t>PVDF</t>
    <phoneticPr fontId="3"/>
  </si>
  <si>
    <t>ICS-1100</t>
    <phoneticPr fontId="3"/>
  </si>
  <si>
    <t>ADVANTEC 25HP020AN</t>
    <phoneticPr fontId="3"/>
  </si>
  <si>
    <t>ICS-1500</t>
    <phoneticPr fontId="3"/>
  </si>
  <si>
    <t>ICS-2000</t>
    <phoneticPr fontId="3"/>
  </si>
  <si>
    <t>IC-2010</t>
    <phoneticPr fontId="3"/>
  </si>
  <si>
    <t>OC1</t>
    <phoneticPr fontId="3"/>
  </si>
  <si>
    <t>OC2</t>
    <phoneticPr fontId="3"/>
  </si>
  <si>
    <t>OC3</t>
    <phoneticPr fontId="3"/>
  </si>
  <si>
    <t>OC4</t>
    <phoneticPr fontId="3"/>
  </si>
  <si>
    <t>EC1</t>
    <phoneticPr fontId="3"/>
  </si>
  <si>
    <t>EC2</t>
    <phoneticPr fontId="3"/>
  </si>
  <si>
    <t>EC3</t>
    <phoneticPr fontId="3"/>
  </si>
  <si>
    <t>あり</t>
    <phoneticPr fontId="3"/>
  </si>
  <si>
    <t>DRI　MODEL2001A</t>
    <phoneticPr fontId="3"/>
  </si>
  <si>
    <t>IMPROVE</t>
    <phoneticPr fontId="3"/>
  </si>
  <si>
    <t>150-580</t>
    <phoneticPr fontId="3"/>
  </si>
  <si>
    <t>なし</t>
    <phoneticPr fontId="3"/>
  </si>
  <si>
    <t>Sunset Laboratory</t>
    <phoneticPr fontId="3"/>
  </si>
  <si>
    <t>0.498cm2</t>
    <phoneticPr fontId="3"/>
  </si>
  <si>
    <t>IMPROVE_A</t>
    <phoneticPr fontId="3"/>
  </si>
  <si>
    <t>0.503cm2（Φ8mm）</t>
    <phoneticPr fontId="3"/>
  </si>
  <si>
    <t>1/4</t>
    <phoneticPr fontId="3"/>
  </si>
  <si>
    <t>　　　　OC1</t>
    <phoneticPr fontId="3"/>
  </si>
  <si>
    <t>　　　　OC2</t>
    <phoneticPr fontId="3"/>
  </si>
  <si>
    <t>　　　　OC3</t>
    <phoneticPr fontId="3"/>
  </si>
  <si>
    <t>　　　　OC4</t>
    <phoneticPr fontId="3"/>
  </si>
  <si>
    <t>　　　　EC1</t>
    <phoneticPr fontId="3"/>
  </si>
  <si>
    <t>　　　　EC2</t>
    <phoneticPr fontId="3"/>
  </si>
  <si>
    <t>　　　　EC3</t>
    <phoneticPr fontId="3"/>
  </si>
  <si>
    <t>メーカー</t>
    <phoneticPr fontId="3"/>
  </si>
  <si>
    <t>PTFE</t>
    <phoneticPr fontId="3"/>
  </si>
  <si>
    <t>5mL</t>
    <phoneticPr fontId="3"/>
  </si>
  <si>
    <t>1mL</t>
    <phoneticPr fontId="3"/>
  </si>
  <si>
    <t>2.5mL</t>
    <phoneticPr fontId="3"/>
  </si>
  <si>
    <t>AntonPaar Multiwave PRO</t>
    <phoneticPr fontId="3"/>
  </si>
  <si>
    <t>0.1mol/L</t>
    <phoneticPr fontId="3"/>
  </si>
  <si>
    <t>In</t>
    <phoneticPr fontId="3"/>
  </si>
  <si>
    <t>Perkin Elmer</t>
    <phoneticPr fontId="3"/>
  </si>
  <si>
    <t>ELAN DRC-e</t>
    <phoneticPr fontId="3"/>
  </si>
  <si>
    <t>1/2</t>
    <phoneticPr fontId="3"/>
  </si>
  <si>
    <t>20mL</t>
    <phoneticPr fontId="3"/>
  </si>
  <si>
    <t>2mL</t>
    <phoneticPr fontId="3"/>
  </si>
  <si>
    <t>3mL</t>
    <phoneticPr fontId="3"/>
  </si>
  <si>
    <t>-</t>
    <phoneticPr fontId="3"/>
  </si>
  <si>
    <t>Milestone General ETHOS One</t>
    <phoneticPr fontId="3"/>
  </si>
  <si>
    <t>0.2mol/L</t>
    <phoneticPr fontId="3"/>
  </si>
  <si>
    <t>Y</t>
    <phoneticPr fontId="3"/>
  </si>
  <si>
    <t>Agilent</t>
    <phoneticPr fontId="3"/>
  </si>
  <si>
    <t>1</t>
    <phoneticPr fontId="3"/>
  </si>
  <si>
    <t>3mL</t>
    <phoneticPr fontId="3"/>
  </si>
  <si>
    <t>-</t>
    <phoneticPr fontId="3"/>
  </si>
  <si>
    <t>0.3mol/L</t>
    <phoneticPr fontId="3"/>
  </si>
  <si>
    <t>Rh</t>
    <phoneticPr fontId="3"/>
  </si>
  <si>
    <t>7500ce</t>
    <phoneticPr fontId="3"/>
  </si>
  <si>
    <t>0.32mol/L</t>
    <phoneticPr fontId="3"/>
  </si>
  <si>
    <t>Y，In，Ce，Tl</t>
    <phoneticPr fontId="3"/>
  </si>
  <si>
    <t>Panalytical</t>
    <phoneticPr fontId="3"/>
  </si>
  <si>
    <t>7500cx</t>
    <phoneticPr fontId="3"/>
  </si>
  <si>
    <t>1.3mol/L</t>
    <phoneticPr fontId="3"/>
  </si>
  <si>
    <t>Be，Co，Ga，Ｉｎ，Ｔｌ</t>
    <phoneticPr fontId="3"/>
  </si>
  <si>
    <t>7500i</t>
    <phoneticPr fontId="3"/>
  </si>
  <si>
    <t>7700x</t>
    <phoneticPr fontId="3"/>
  </si>
  <si>
    <t>1+99</t>
    <phoneticPr fontId="3"/>
  </si>
  <si>
    <t>ICPM8500</t>
    <phoneticPr fontId="3"/>
  </si>
  <si>
    <t>Epsiron5</t>
    <phoneticPr fontId="3"/>
  </si>
  <si>
    <t>メーカー</t>
    <phoneticPr fontId="3"/>
  </si>
  <si>
    <t>1/8</t>
    <phoneticPr fontId="3"/>
  </si>
  <si>
    <t>ADVANTEC</t>
    <phoneticPr fontId="3"/>
  </si>
  <si>
    <t>DISMIC</t>
    <phoneticPr fontId="3"/>
  </si>
  <si>
    <t>TOC-V　CSN</t>
    <phoneticPr fontId="3"/>
  </si>
  <si>
    <t>GL　Science</t>
    <phoneticPr fontId="3"/>
  </si>
  <si>
    <t>GLクロマトディスク</t>
    <phoneticPr fontId="3"/>
  </si>
  <si>
    <t>アナリティクイエナジャパン</t>
    <phoneticPr fontId="3"/>
  </si>
  <si>
    <t>TOC-V</t>
    <phoneticPr fontId="3"/>
  </si>
  <si>
    <t>1/2</t>
    <phoneticPr fontId="3"/>
  </si>
  <si>
    <t>TOC-V　CPH</t>
    <phoneticPr fontId="3"/>
  </si>
  <si>
    <t>TOC-5000</t>
    <phoneticPr fontId="3"/>
  </si>
  <si>
    <t>TOC-V　CPH/CPN</t>
    <phoneticPr fontId="3"/>
  </si>
  <si>
    <t>　　　　（メーカー）</t>
    <phoneticPr fontId="3"/>
  </si>
  <si>
    <t>TOC-V CSH</t>
    <phoneticPr fontId="3"/>
  </si>
  <si>
    <t>multi N/C 3100</t>
    <phoneticPr fontId="3"/>
  </si>
  <si>
    <t>F0</t>
    <phoneticPr fontId="3"/>
  </si>
  <si>
    <t>F1</t>
    <phoneticPr fontId="3"/>
  </si>
  <si>
    <t>F2</t>
    <phoneticPr fontId="3"/>
  </si>
  <si>
    <t>F3</t>
    <phoneticPr fontId="3"/>
  </si>
  <si>
    <t>1</t>
    <phoneticPr fontId="3"/>
  </si>
  <si>
    <t>　　　　　F0</t>
    <phoneticPr fontId="3"/>
  </si>
  <si>
    <t>　　　　　F1</t>
    <phoneticPr fontId="3"/>
  </si>
  <si>
    <t>　　　　　F2</t>
    <phoneticPr fontId="3"/>
  </si>
  <si>
    <t>　　　　　F3</t>
    <phoneticPr fontId="3"/>
  </si>
  <si>
    <t>　　　　　（アニオン）</t>
    <phoneticPr fontId="3"/>
  </si>
  <si>
    <t>【気象条件について】</t>
    <rPh sb="1" eb="3">
      <t>キショウ</t>
    </rPh>
    <rPh sb="3" eb="5">
      <t>ジョウケン</t>
    </rPh>
    <phoneticPr fontId="3"/>
  </si>
  <si>
    <t>測定局を記入してください</t>
    <rPh sb="0" eb="3">
      <t>ソクテイキョク</t>
    </rPh>
    <rPh sb="4" eb="6">
      <t>キニュウ</t>
    </rPh>
    <phoneticPr fontId="3"/>
  </si>
  <si>
    <t>例：館林の場合</t>
    <rPh sb="0" eb="1">
      <t>タト</t>
    </rPh>
    <rPh sb="2" eb="4">
      <t>タテバヤシ</t>
    </rPh>
    <rPh sb="5" eb="7">
      <t>バアイ</t>
    </rPh>
    <phoneticPr fontId="3"/>
  </si>
  <si>
    <t>主風向</t>
    <rPh sb="0" eb="1">
      <t>シュ</t>
    </rPh>
    <rPh sb="1" eb="3">
      <t>フウコウ</t>
    </rPh>
    <phoneticPr fontId="3"/>
  </si>
  <si>
    <t>館林市民センター局</t>
    <rPh sb="0" eb="2">
      <t>タテバヤシ</t>
    </rPh>
    <rPh sb="2" eb="4">
      <t>シミン</t>
    </rPh>
    <rPh sb="8" eb="9">
      <t>キョク</t>
    </rPh>
    <phoneticPr fontId="2"/>
  </si>
  <si>
    <t>風速(m/s)</t>
    <rPh sb="0" eb="2">
      <t>フウソク</t>
    </rPh>
    <phoneticPr fontId="3"/>
  </si>
  <si>
    <t>気温(℃)</t>
    <rPh sb="0" eb="2">
      <t>キオン</t>
    </rPh>
    <phoneticPr fontId="3"/>
  </si>
  <si>
    <t>湿度(%)</t>
    <rPh sb="0" eb="2">
      <t>シツド</t>
    </rPh>
    <phoneticPr fontId="3"/>
  </si>
  <si>
    <t>雨量(mm)</t>
    <rPh sb="0" eb="2">
      <t>ウリョウ</t>
    </rPh>
    <phoneticPr fontId="3"/>
  </si>
  <si>
    <t>アメダス館林</t>
    <rPh sb="4" eb="6">
      <t>タテバヤシ</t>
    </rPh>
    <phoneticPr fontId="2"/>
  </si>
  <si>
    <t>気圧(hPa)</t>
    <rPh sb="0" eb="2">
      <t>キアツ</t>
    </rPh>
    <phoneticPr fontId="3"/>
  </si>
  <si>
    <t>前橋気象台</t>
    <rPh sb="0" eb="2">
      <t>マエバシ</t>
    </rPh>
    <rPh sb="2" eb="4">
      <t>キショウ</t>
    </rPh>
    <rPh sb="4" eb="5">
      <t>ダイ</t>
    </rPh>
    <phoneticPr fontId="2"/>
  </si>
  <si>
    <r>
      <t>日射量(MJ/m</t>
    </r>
    <r>
      <rPr>
        <vertAlign val="superscript"/>
        <sz val="10"/>
        <color indexed="8"/>
        <rFont val="HG丸ｺﾞｼｯｸM-PRO"/>
        <family val="3"/>
        <charset val="128"/>
      </rPr>
      <t>2</t>
    </r>
    <r>
      <rPr>
        <sz val="10"/>
        <color indexed="8"/>
        <rFont val="HG丸ｺﾞｼｯｸM-PRO"/>
        <family val="3"/>
        <charset val="128"/>
      </rPr>
      <t>)</t>
    </r>
    <rPh sb="0" eb="2">
      <t>ニッシャ</t>
    </rPh>
    <rPh sb="2" eb="3">
      <t>リョウ</t>
    </rPh>
    <phoneticPr fontId="3"/>
  </si>
  <si>
    <t>秋期以降PTFEは2025i</t>
    <rPh sb="0" eb="2">
      <t>シュウキ</t>
    </rPh>
    <rPh sb="2" eb="4">
      <t>イコウ</t>
    </rPh>
    <phoneticPr fontId="3"/>
  </si>
  <si>
    <t>ICS-2100</t>
    <phoneticPr fontId="3"/>
  </si>
  <si>
    <t>Thermo Scientific</t>
    <phoneticPr fontId="3"/>
  </si>
  <si>
    <t>宇都宮市気象台</t>
    <rPh sb="0" eb="3">
      <t>ウツノミヤ</t>
    </rPh>
    <rPh sb="3" eb="4">
      <t>シ</t>
    </rPh>
    <rPh sb="4" eb="7">
      <t>キショウダイ</t>
    </rPh>
    <phoneticPr fontId="3"/>
  </si>
  <si>
    <t>宇都宮市気象台</t>
    <rPh sb="0" eb="4">
      <t>ウツノミヤシ</t>
    </rPh>
    <phoneticPr fontId="3"/>
  </si>
  <si>
    <t>宇都宮市気象台</t>
    <rPh sb="0" eb="3">
      <t>ウツノミヤ</t>
    </rPh>
    <rPh sb="3" eb="4">
      <t>シ</t>
    </rPh>
    <phoneticPr fontId="3"/>
  </si>
  <si>
    <t>※欠測の場合は「zzz｣、検出下限値以上定量下限値未満はその値、検出下限値未満の場合は不等号「&lt;」をつけて記入、分析を実施していない場合は「－」を記入してください。</t>
    <rPh sb="1" eb="2">
      <t>ケツ</t>
    </rPh>
    <rPh sb="2" eb="3">
      <t>ソク</t>
    </rPh>
    <rPh sb="4" eb="6">
      <t>バアイ</t>
    </rPh>
    <rPh sb="13" eb="15">
      <t>ケンシュツ</t>
    </rPh>
    <rPh sb="15" eb="17">
      <t>カゲン</t>
    </rPh>
    <rPh sb="17" eb="18">
      <t>チ</t>
    </rPh>
    <rPh sb="18" eb="20">
      <t>イジョウ</t>
    </rPh>
    <rPh sb="20" eb="22">
      <t>テイリョウ</t>
    </rPh>
    <rPh sb="22" eb="24">
      <t>カゲン</t>
    </rPh>
    <rPh sb="24" eb="25">
      <t>チ</t>
    </rPh>
    <rPh sb="25" eb="27">
      <t>ミマン</t>
    </rPh>
    <rPh sb="30" eb="31">
      <t>アタイ</t>
    </rPh>
    <rPh sb="32" eb="34">
      <t>ケンシュツ</t>
    </rPh>
    <rPh sb="34" eb="36">
      <t>カゲン</t>
    </rPh>
    <rPh sb="36" eb="37">
      <t>チ</t>
    </rPh>
    <rPh sb="37" eb="39">
      <t>ミマン</t>
    </rPh>
    <rPh sb="40" eb="42">
      <t>バアイ</t>
    </rPh>
    <rPh sb="43" eb="46">
      <t>フトウゴウ</t>
    </rPh>
    <rPh sb="53" eb="55">
      <t>キニュウ</t>
    </rPh>
    <rPh sb="56" eb="58">
      <t>ブンセキ</t>
    </rPh>
    <rPh sb="59" eb="61">
      <t>ジッシ</t>
    </rPh>
    <rPh sb="66" eb="68">
      <t>バアイ</t>
    </rPh>
    <rPh sb="73" eb="75">
      <t>キニュウ</t>
    </rPh>
    <phoneticPr fontId="3"/>
  </si>
  <si>
    <t>25CS045AN</t>
    <phoneticPr fontId="3"/>
  </si>
  <si>
    <t>真岡局</t>
    <rPh sb="0" eb="2">
      <t>モオカ</t>
    </rPh>
    <rPh sb="2" eb="3">
      <t>キョク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</si>
</sst>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Red]&quot;¥&quot;&quot;¥&quot;\(0&quot;¥&quot;&quot;¥&quot;\)"/>
    <numFmt numFmtId="177" formatCode="0.00_);[Red]&quot;¥&quot;&quot;¥&quot;\(0.00&quot;¥&quot;&quot;¥&quot;\)"/>
    <numFmt numFmtId="178" formatCode="0.00_ "/>
    <numFmt numFmtId="179" formatCode="h:mm;@"/>
    <numFmt numFmtId="180" formatCode="0.0_);[Red]&quot;¥&quot;&quot;¥&quot;\(0.0&quot;¥&quot;&quot;¥&quot;\)"/>
    <numFmt numFmtId="181" formatCode="0.0_ "/>
    <numFmt numFmtId="182" formatCode="0_ "/>
    <numFmt numFmtId="183" formatCode="0.0"/>
  </numFmts>
  <fonts count="58">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MS UI Gothic"/>
      <family val="3"/>
      <charset val="128"/>
    </font>
    <font>
      <sz val="14"/>
      <name val="HG丸ｺﾞｼｯｸM-PRO"/>
      <family val="3"/>
      <charset val="128"/>
    </font>
    <font>
      <sz val="20"/>
      <name val="HG丸ｺﾞｼｯｸM-PRO"/>
      <family val="3"/>
      <charset val="128"/>
    </font>
    <font>
      <sz val="11"/>
      <name val="HG丸ｺﾞｼｯｸM-PRO"/>
      <family val="3"/>
      <charset val="128"/>
    </font>
    <font>
      <sz val="12"/>
      <name val="HG丸ｺﾞｼｯｸM-PRO"/>
      <family val="3"/>
      <charset val="128"/>
    </font>
    <font>
      <sz val="16"/>
      <name val="HG丸ｺﾞｼｯｸM-PRO"/>
      <family val="3"/>
      <charset val="128"/>
    </font>
    <font>
      <vertAlign val="superscript"/>
      <sz val="11"/>
      <name val="HG丸ｺﾞｼｯｸM-PRO"/>
      <family val="3"/>
      <charset val="128"/>
    </font>
    <font>
      <vertAlign val="subscript"/>
      <sz val="11"/>
      <name val="HG丸ｺﾞｼｯｸM-PRO"/>
      <family val="3"/>
      <charset val="128"/>
    </font>
    <font>
      <b/>
      <sz val="11"/>
      <name val="HG丸ｺﾞｼｯｸM-PRO"/>
      <family val="3"/>
      <charset val="128"/>
    </font>
    <font>
      <sz val="10"/>
      <name val="ＭＳ Ｐゴシック"/>
      <family val="3"/>
      <charset val="128"/>
    </font>
    <font>
      <vertAlign val="superscript"/>
      <sz val="10"/>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color theme="1"/>
      <name val="HG丸ｺﾞｼｯｸM-PRO"/>
      <family val="3"/>
      <charset val="128"/>
    </font>
    <font>
      <sz val="11"/>
      <color theme="1"/>
      <name val="HG丸ｺﾞｼｯｸM-PRO"/>
      <family val="3"/>
      <charset val="128"/>
    </font>
    <font>
      <sz val="11"/>
      <color theme="1"/>
      <name val="ＭＳ Ｐゴシック"/>
      <family val="3"/>
      <charset val="128"/>
    </font>
    <font>
      <sz val="10"/>
      <color theme="1"/>
      <name val="HG丸ｺﾞｼｯｸM-PRO"/>
      <family val="3"/>
      <charset val="128"/>
    </font>
    <font>
      <sz val="16"/>
      <color theme="1"/>
      <name val="HG丸ｺﾞｼｯｸM-PRO"/>
      <family val="3"/>
      <charset val="128"/>
    </font>
    <font>
      <b/>
      <sz val="11"/>
      <name val="ＭＳ Ｐ明朝"/>
      <family val="1"/>
      <charset val="128"/>
    </font>
    <font>
      <b/>
      <sz val="10"/>
      <name val="Times New Roman"/>
      <family val="1"/>
    </font>
    <font>
      <sz val="10"/>
      <name val="Times New Roman"/>
      <family val="1"/>
    </font>
    <font>
      <sz val="10"/>
      <name val="ＭＳ Ｐ明朝"/>
      <family val="1"/>
      <charset val="128"/>
    </font>
    <font>
      <vertAlign val="superscript"/>
      <sz val="10"/>
      <name val="Times New Roman"/>
      <family val="1"/>
    </font>
    <font>
      <b/>
      <sz val="11"/>
      <name val="ＭＳ Ｐゴシック"/>
      <family val="3"/>
      <charset val="128"/>
    </font>
    <font>
      <b/>
      <sz val="11"/>
      <color indexed="10"/>
      <name val="ＭＳ Ｐゴシック"/>
      <family val="3"/>
      <charset val="128"/>
    </font>
    <font>
      <vertAlign val="subscript"/>
      <sz val="10"/>
      <name val="Times New Roman"/>
      <family val="1"/>
    </font>
    <font>
      <sz val="10"/>
      <color indexed="57"/>
      <name val="Times New Roman"/>
      <family val="1"/>
    </font>
    <font>
      <b/>
      <sz val="9"/>
      <color indexed="10"/>
      <name val="ＭＳ Ｐゴシック"/>
      <family val="3"/>
      <charset val="128"/>
    </font>
    <font>
      <sz val="9"/>
      <color indexed="81"/>
      <name val="ＭＳ Ｐゴシック"/>
      <family val="3"/>
      <charset val="128"/>
    </font>
    <font>
      <b/>
      <sz val="9"/>
      <color indexed="81"/>
      <name val="ＭＳ Ｐゴシック"/>
      <family val="3"/>
      <charset val="128"/>
    </font>
    <font>
      <sz val="14"/>
      <name val="ＭＳ Ｐゴシック"/>
      <family val="3"/>
      <charset val="128"/>
    </font>
    <font>
      <vertAlign val="subscript"/>
      <sz val="11"/>
      <name val="ＭＳ Ｐゴシック"/>
      <family val="3"/>
      <charset val="128"/>
    </font>
    <font>
      <vertAlign val="superscript"/>
      <sz val="11"/>
      <name val="ＭＳ Ｐゴシック"/>
      <family val="3"/>
      <charset val="128"/>
    </font>
    <font>
      <sz val="11"/>
      <color rgb="FFFF0000"/>
      <name val="HG丸ｺﾞｼｯｸM-PRO"/>
      <family val="3"/>
      <charset val="128"/>
    </font>
    <font>
      <sz val="11"/>
      <color rgb="FFFF0000"/>
      <name val="ＭＳ Ｐゴシック"/>
      <family val="3"/>
      <charset val="128"/>
    </font>
    <font>
      <sz val="10"/>
      <color indexed="8"/>
      <name val="HG丸ｺﾞｼｯｸM-PRO"/>
      <family val="3"/>
      <charset val="128"/>
    </font>
    <font>
      <sz val="9"/>
      <color rgb="FFFF0000"/>
      <name val="ＭＳ Ｐゴシック"/>
      <family val="3"/>
      <charset val="128"/>
    </font>
    <font>
      <vertAlign val="superscript"/>
      <sz val="10"/>
      <color indexed="8"/>
      <name val="HG丸ｺﾞｼｯｸM-PRO"/>
      <family val="3"/>
      <charset val="128"/>
    </font>
    <font>
      <sz val="9"/>
      <name val="ＭＳ Ｐゴシック"/>
      <family val="3"/>
      <charset val="128"/>
    </font>
  </fonts>
  <fills count="3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6"/>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42"/>
        <bgColor indexed="64"/>
      </patternFill>
    </fill>
    <fill>
      <patternFill patternType="solid">
        <fgColor indexed="13"/>
        <bgColor indexed="64"/>
      </patternFill>
    </fill>
    <fill>
      <patternFill patternType="solid">
        <fgColor indexed="27"/>
        <bgColor indexed="64"/>
      </patternFill>
    </fill>
  </fills>
  <borders count="150">
    <border>
      <left/>
      <right/>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mediumDashed">
        <color indexed="64"/>
      </bottom>
      <diagonal/>
    </border>
    <border>
      <left style="hair">
        <color indexed="64"/>
      </left>
      <right style="thin">
        <color indexed="64"/>
      </right>
      <top style="hair">
        <color indexed="64"/>
      </top>
      <bottom style="mediumDashed">
        <color indexed="64"/>
      </bottom>
      <diagonal/>
    </border>
    <border>
      <left style="hair">
        <color indexed="64"/>
      </left>
      <right/>
      <top style="hair">
        <color indexed="64"/>
      </top>
      <bottom style="mediumDashed">
        <color indexed="64"/>
      </bottom>
      <diagonal/>
    </border>
    <border>
      <left style="hair">
        <color indexed="64"/>
      </left>
      <right style="hair">
        <color indexed="64"/>
      </right>
      <top style="hair">
        <color indexed="64"/>
      </top>
      <bottom style="mediumDashed">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mediumDashed">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mediumDashed">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hair">
        <color indexed="64"/>
      </left>
      <right/>
      <top/>
      <bottom style="mediumDashed">
        <color indexed="64"/>
      </bottom>
      <diagonal/>
    </border>
    <border>
      <left style="hair">
        <color indexed="64"/>
      </left>
      <right/>
      <top style="hair">
        <color indexed="64"/>
      </top>
      <bottom/>
      <diagonal/>
    </border>
    <border>
      <left/>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Dashed">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hair">
        <color indexed="64"/>
      </left>
      <right/>
      <top/>
      <bottom/>
      <diagonal/>
    </border>
    <border>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mediumDashed">
        <color indexed="64"/>
      </bottom>
      <diagonal/>
    </border>
    <border>
      <left style="thin">
        <color indexed="64"/>
      </left>
      <right/>
      <top style="hair">
        <color indexed="64"/>
      </top>
      <bottom style="mediumDashed">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mediumDashed">
        <color indexed="64"/>
      </top>
      <bottom style="hair">
        <color indexed="64"/>
      </bottom>
      <diagonal/>
    </border>
    <border>
      <left style="hair">
        <color indexed="64"/>
      </left>
      <right/>
      <top style="mediumDashed">
        <color indexed="64"/>
      </top>
      <bottom style="hair">
        <color indexed="64"/>
      </bottom>
      <diagonal/>
    </border>
    <border>
      <left style="hair">
        <color indexed="64"/>
      </left>
      <right style="hair">
        <color indexed="64"/>
      </right>
      <top style="mediumDashed">
        <color indexed="64"/>
      </top>
      <bottom style="hair">
        <color indexed="64"/>
      </bottom>
      <diagonal/>
    </border>
    <border>
      <left/>
      <right style="hair">
        <color indexed="64"/>
      </right>
      <top style="mediumDashed">
        <color indexed="64"/>
      </top>
      <bottom style="hair">
        <color indexed="64"/>
      </bottom>
      <diagonal/>
    </border>
    <border>
      <left/>
      <right style="thin">
        <color indexed="64"/>
      </right>
      <top style="mediumDashed">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mediumDashed">
        <color indexed="64"/>
      </bottom>
      <diagonal/>
    </border>
    <border>
      <left/>
      <right style="hair">
        <color indexed="64"/>
      </right>
      <top style="hair">
        <color indexed="64"/>
      </top>
      <bottom style="mediumDashed">
        <color indexed="64"/>
      </bottom>
      <diagonal/>
    </border>
    <border>
      <left/>
      <right/>
      <top/>
      <bottom style="hair">
        <color indexed="64"/>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mediumDashed">
        <color indexed="64"/>
      </top>
      <bottom style="hair">
        <color indexed="64"/>
      </bottom>
      <diagonal/>
    </border>
    <border>
      <left style="thin">
        <color indexed="64"/>
      </left>
      <right style="thin">
        <color indexed="64"/>
      </right>
      <top style="hair">
        <color indexed="64"/>
      </top>
      <bottom style="mediumDash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49">
    <xf numFmtId="0" fontId="0" fillId="0" borderId="0">
      <alignment vertical="center"/>
    </xf>
    <xf numFmtId="0" fontId="15"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5" fillId="33"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31"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32" borderId="0" applyNumberFormat="0" applyBorder="0" applyAlignment="0" applyProtection="0">
      <alignment vertical="center"/>
    </xf>
    <xf numFmtId="0" fontId="16" fillId="34" borderId="0" applyNumberFormat="0" applyBorder="0" applyAlignment="0" applyProtection="0">
      <alignment vertical="center"/>
    </xf>
    <xf numFmtId="0" fontId="16" fillId="14" borderId="0" applyNumberFormat="0" applyBorder="0" applyAlignment="0" applyProtection="0">
      <alignment vertical="center"/>
    </xf>
    <xf numFmtId="0" fontId="16" fillId="35"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7" fillId="0" borderId="0" applyNumberFormat="0" applyFill="0" applyBorder="0" applyAlignment="0" applyProtection="0">
      <alignment vertical="center"/>
    </xf>
    <xf numFmtId="0" fontId="18" fillId="21" borderId="101" applyNumberFormat="0" applyAlignment="0" applyProtection="0">
      <alignment vertical="center"/>
    </xf>
    <xf numFmtId="0" fontId="19" fillId="22" borderId="0" applyNumberFormat="0" applyBorder="0" applyAlignment="0" applyProtection="0">
      <alignment vertical="center"/>
    </xf>
    <xf numFmtId="0" fontId="15" fillId="23" borderId="102" applyNumberFormat="0" applyFont="0" applyAlignment="0" applyProtection="0">
      <alignment vertical="center"/>
    </xf>
    <xf numFmtId="0" fontId="20" fillId="0" borderId="103" applyNumberFormat="0" applyFill="0" applyAlignment="0" applyProtection="0">
      <alignment vertical="center"/>
    </xf>
    <xf numFmtId="0" fontId="21" fillId="24" borderId="0" applyNumberFormat="0" applyBorder="0" applyAlignment="0" applyProtection="0">
      <alignment vertical="center"/>
    </xf>
    <xf numFmtId="0" fontId="22" fillId="25" borderId="104" applyNumberFormat="0" applyAlignment="0" applyProtection="0">
      <alignment vertical="center"/>
    </xf>
    <xf numFmtId="0" fontId="23" fillId="0" borderId="0" applyNumberFormat="0" applyFill="0" applyBorder="0" applyAlignment="0" applyProtection="0">
      <alignment vertical="center"/>
    </xf>
    <xf numFmtId="0" fontId="24" fillId="0" borderId="105" applyNumberFormat="0" applyFill="0" applyAlignment="0" applyProtection="0">
      <alignment vertical="center"/>
    </xf>
    <xf numFmtId="0" fontId="25" fillId="0" borderId="106" applyNumberFormat="0" applyFill="0" applyAlignment="0" applyProtection="0">
      <alignment vertical="center"/>
    </xf>
    <xf numFmtId="0" fontId="26" fillId="0" borderId="107" applyNumberFormat="0" applyFill="0" applyAlignment="0" applyProtection="0">
      <alignment vertical="center"/>
    </xf>
    <xf numFmtId="0" fontId="26" fillId="0" borderId="0" applyNumberFormat="0" applyFill="0" applyBorder="0" applyAlignment="0" applyProtection="0">
      <alignment vertical="center"/>
    </xf>
    <xf numFmtId="0" fontId="27" fillId="0" borderId="108" applyNumberFormat="0" applyFill="0" applyAlignment="0" applyProtection="0">
      <alignment vertical="center"/>
    </xf>
    <xf numFmtId="0" fontId="28" fillId="25" borderId="109" applyNumberFormat="0" applyAlignment="0" applyProtection="0">
      <alignment vertical="center"/>
    </xf>
    <xf numFmtId="0" fontId="29" fillId="0" borderId="0" applyNumberFormat="0" applyFill="0" applyBorder="0" applyAlignment="0" applyProtection="0">
      <alignment vertical="center"/>
    </xf>
    <xf numFmtId="0" fontId="30" fillId="26" borderId="104" applyNumberFormat="0" applyAlignment="0" applyProtection="0">
      <alignment vertical="center"/>
    </xf>
    <xf numFmtId="0" fontId="4" fillId="0" borderId="0"/>
    <xf numFmtId="0" fontId="15" fillId="0" borderId="0">
      <alignment vertical="center"/>
    </xf>
    <xf numFmtId="0" fontId="2" fillId="0" borderId="0">
      <alignment vertical="center"/>
    </xf>
    <xf numFmtId="0" fontId="15" fillId="0" borderId="0">
      <alignment vertical="center"/>
    </xf>
    <xf numFmtId="0" fontId="15" fillId="0" borderId="0">
      <alignment vertical="center"/>
    </xf>
    <xf numFmtId="0" fontId="31" fillId="27" borderId="0" applyNumberFormat="0" applyBorder="0" applyAlignment="0" applyProtection="0">
      <alignment vertical="center"/>
    </xf>
    <xf numFmtId="0" fontId="2" fillId="0" borderId="0"/>
    <xf numFmtId="0" fontId="1" fillId="0" borderId="0">
      <alignment vertical="center"/>
    </xf>
  </cellStyleXfs>
  <cellXfs count="471">
    <xf numFmtId="0" fontId="0" fillId="0" borderId="0" xfId="0">
      <alignment vertical="center"/>
    </xf>
    <xf numFmtId="0" fontId="0" fillId="0" borderId="0" xfId="0" applyFill="1">
      <alignment vertical="center"/>
    </xf>
    <xf numFmtId="0" fontId="0" fillId="0" borderId="0" xfId="0" applyFill="1" applyBorder="1" applyAlignment="1">
      <alignment horizontal="center" vertical="center"/>
    </xf>
    <xf numFmtId="49" fontId="0" fillId="0" borderId="0" xfId="0" applyNumberFormat="1">
      <alignment vertical="center"/>
    </xf>
    <xf numFmtId="9" fontId="0" fillId="0" borderId="0" xfId="0" applyNumberFormat="1">
      <alignment vertical="center"/>
    </xf>
    <xf numFmtId="0" fontId="5" fillId="2" borderId="0" xfId="0" applyFont="1" applyFill="1">
      <alignment vertical="center"/>
    </xf>
    <xf numFmtId="0" fontId="6" fillId="0" borderId="0" xfId="0" applyFont="1" applyFill="1">
      <alignment vertical="center"/>
    </xf>
    <xf numFmtId="0" fontId="7" fillId="0" borderId="0" xfId="0" applyFont="1">
      <alignment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lignment vertical="center"/>
    </xf>
    <xf numFmtId="0" fontId="7" fillId="0" borderId="11" xfId="0" applyFont="1" applyBorder="1">
      <alignment vertical="center"/>
    </xf>
    <xf numFmtId="0" fontId="7" fillId="0" borderId="12" xfId="0" applyFont="1" applyBorder="1" applyAlignment="1">
      <alignment horizontal="center" vertical="center"/>
    </xf>
    <xf numFmtId="0" fontId="7" fillId="0" borderId="13" xfId="0" applyFont="1" applyBorder="1">
      <alignment vertical="center"/>
    </xf>
    <xf numFmtId="0" fontId="7" fillId="0" borderId="14" xfId="0" applyFont="1" applyBorder="1">
      <alignment vertical="center"/>
    </xf>
    <xf numFmtId="0" fontId="7" fillId="0" borderId="15" xfId="0" applyFont="1" applyBorder="1" applyAlignment="1">
      <alignment horizontal="center" vertical="center"/>
    </xf>
    <xf numFmtId="0" fontId="7" fillId="0" borderId="16" xfId="0" applyFont="1" applyBorder="1">
      <alignment vertical="center"/>
    </xf>
    <xf numFmtId="0" fontId="7" fillId="0" borderId="17" xfId="0" applyFont="1" applyBorder="1">
      <alignment vertical="center"/>
    </xf>
    <xf numFmtId="0" fontId="7" fillId="0" borderId="18" xfId="0" applyFont="1" applyBorder="1">
      <alignment vertical="center"/>
    </xf>
    <xf numFmtId="0" fontId="7" fillId="0" borderId="19" xfId="0" applyFont="1" applyBorder="1">
      <alignment vertical="center"/>
    </xf>
    <xf numFmtId="0" fontId="7" fillId="0" borderId="20" xfId="0" applyFont="1" applyBorder="1">
      <alignment vertical="center"/>
    </xf>
    <xf numFmtId="0" fontId="7" fillId="0" borderId="21" xfId="0" applyFont="1" applyBorder="1">
      <alignment vertical="center"/>
    </xf>
    <xf numFmtId="0" fontId="7" fillId="0" borderId="22" xfId="0" applyFont="1" applyBorder="1">
      <alignment vertical="center"/>
    </xf>
    <xf numFmtId="0" fontId="7" fillId="0" borderId="23" xfId="0" applyFont="1" applyBorder="1">
      <alignment vertical="center"/>
    </xf>
    <xf numFmtId="0" fontId="7" fillId="0" borderId="0" xfId="0" applyFont="1" applyBorder="1" applyAlignment="1">
      <alignment horizontal="center" vertical="center"/>
    </xf>
    <xf numFmtId="0" fontId="7" fillId="0" borderId="0" xfId="0" applyFont="1" applyBorder="1">
      <alignment vertical="center"/>
    </xf>
    <xf numFmtId="0" fontId="7" fillId="0" borderId="24" xfId="0" applyFont="1" applyBorder="1">
      <alignment vertical="center"/>
    </xf>
    <xf numFmtId="0" fontId="7" fillId="0" borderId="25" xfId="0" applyFont="1" applyBorder="1">
      <alignment vertical="center"/>
    </xf>
    <xf numFmtId="0" fontId="5" fillId="0" borderId="0" xfId="0" applyFont="1">
      <alignment vertical="center"/>
    </xf>
    <xf numFmtId="0" fontId="12" fillId="0" borderId="0" xfId="0" applyFont="1">
      <alignment vertical="center"/>
    </xf>
    <xf numFmtId="0" fontId="7" fillId="3" borderId="26" xfId="0" applyFont="1" applyFill="1" applyBorder="1">
      <alignment vertical="center"/>
    </xf>
    <xf numFmtId="0" fontId="7" fillId="4" borderId="26" xfId="0" applyFont="1" applyFill="1" applyBorder="1">
      <alignment vertical="center"/>
    </xf>
    <xf numFmtId="0" fontId="7" fillId="0" borderId="29" xfId="0" applyFont="1" applyBorder="1">
      <alignment vertical="center"/>
    </xf>
    <xf numFmtId="0" fontId="7" fillId="0" borderId="30" xfId="0" applyFont="1" applyBorder="1">
      <alignment vertical="center"/>
    </xf>
    <xf numFmtId="0" fontId="7" fillId="0" borderId="30" xfId="0" applyFont="1" applyFill="1" applyBorder="1">
      <alignment vertical="center"/>
    </xf>
    <xf numFmtId="0" fontId="7" fillId="0" borderId="0" xfId="0" applyFont="1" applyFill="1" applyBorder="1">
      <alignment vertical="center"/>
    </xf>
    <xf numFmtId="0" fontId="7" fillId="0" borderId="0" xfId="0" applyFont="1" applyFill="1" applyBorder="1" applyAlignment="1">
      <alignment horizontal="center" vertical="center"/>
    </xf>
    <xf numFmtId="0" fontId="7" fillId="0" borderId="0" xfId="0" applyFont="1" applyBorder="1" applyAlignment="1">
      <alignment horizontal="center" vertical="top"/>
    </xf>
    <xf numFmtId="0" fontId="7" fillId="3" borderId="29" xfId="0" applyFont="1" applyFill="1" applyBorder="1">
      <alignment vertical="center"/>
    </xf>
    <xf numFmtId="0" fontId="7" fillId="3" borderId="31" xfId="0" applyFont="1" applyFill="1" applyBorder="1">
      <alignment vertical="center"/>
    </xf>
    <xf numFmtId="0" fontId="7" fillId="3" borderId="30" xfId="0" applyFont="1" applyFill="1" applyBorder="1">
      <alignment vertical="center"/>
    </xf>
    <xf numFmtId="0" fontId="7" fillId="3" borderId="32" xfId="0" applyFont="1" applyFill="1" applyBorder="1">
      <alignment vertical="center"/>
    </xf>
    <xf numFmtId="0" fontId="7" fillId="0" borderId="27" xfId="0" applyFont="1" applyBorder="1">
      <alignment vertical="center"/>
    </xf>
    <xf numFmtId="0" fontId="7" fillId="0" borderId="33" xfId="0" applyFont="1" applyBorder="1">
      <alignment vertical="center"/>
    </xf>
    <xf numFmtId="0" fontId="7" fillId="0" borderId="34" xfId="0" applyFont="1" applyBorder="1">
      <alignment vertical="center"/>
    </xf>
    <xf numFmtId="0" fontId="7" fillId="0" borderId="35" xfId="0" applyFont="1" applyBorder="1">
      <alignment vertical="center"/>
    </xf>
    <xf numFmtId="0" fontId="7" fillId="0" borderId="36" xfId="0" applyFont="1" applyBorder="1">
      <alignment vertical="center"/>
    </xf>
    <xf numFmtId="0" fontId="7" fillId="0" borderId="31"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lignment vertical="center"/>
    </xf>
    <xf numFmtId="0" fontId="7" fillId="0" borderId="41" xfId="0" applyFont="1" applyBorder="1">
      <alignment vertical="center"/>
    </xf>
    <xf numFmtId="0" fontId="7" fillId="0" borderId="42" xfId="0" applyFont="1" applyBorder="1" applyAlignment="1">
      <alignment horizontal="center" vertical="center" shrinkToFit="1"/>
    </xf>
    <xf numFmtId="0" fontId="7" fillId="0" borderId="43" xfId="0" applyFont="1" applyBorder="1">
      <alignment vertical="center"/>
    </xf>
    <xf numFmtId="0" fontId="7" fillId="0" borderId="44" xfId="0" applyFont="1" applyBorder="1">
      <alignment vertical="center"/>
    </xf>
    <xf numFmtId="0" fontId="7" fillId="0" borderId="45" xfId="0" applyFont="1" applyBorder="1">
      <alignment vertical="center"/>
    </xf>
    <xf numFmtId="0" fontId="7" fillId="0" borderId="46" xfId="0" applyFont="1" applyBorder="1">
      <alignment vertical="center"/>
    </xf>
    <xf numFmtId="0" fontId="7" fillId="0" borderId="47" xfId="0" applyFont="1" applyBorder="1">
      <alignment vertical="center"/>
    </xf>
    <xf numFmtId="0" fontId="7" fillId="0" borderId="39" xfId="0" applyFont="1" applyBorder="1">
      <alignment vertical="center"/>
    </xf>
    <xf numFmtId="0" fontId="5" fillId="0" borderId="0" xfId="0" applyFont="1" applyFill="1">
      <alignment vertical="center"/>
    </xf>
    <xf numFmtId="0" fontId="0" fillId="0" borderId="0" xfId="0" applyFill="1" applyBorder="1" applyAlignment="1">
      <alignment vertical="center"/>
    </xf>
    <xf numFmtId="0" fontId="7" fillId="0" borderId="48" xfId="0" applyFont="1" applyBorder="1" applyAlignment="1">
      <alignment horizontal="center" vertical="center"/>
    </xf>
    <xf numFmtId="0" fontId="7" fillId="0" borderId="41" xfId="0" applyFont="1" applyBorder="1" applyAlignment="1">
      <alignment horizontal="center" vertical="center"/>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8" fillId="0" borderId="49" xfId="0" applyFont="1" applyBorder="1" applyAlignment="1">
      <alignment horizontal="center" vertical="center" wrapText="1"/>
    </xf>
    <xf numFmtId="0" fontId="32" fillId="0" borderId="0" xfId="0" applyFont="1">
      <alignment vertical="center"/>
    </xf>
    <xf numFmtId="0" fontId="33" fillId="0" borderId="0" xfId="0" applyFont="1">
      <alignment vertical="center"/>
    </xf>
    <xf numFmtId="0" fontId="34" fillId="0" borderId="0" xfId="0" applyFont="1">
      <alignment vertical="center"/>
    </xf>
    <xf numFmtId="0" fontId="35" fillId="0" borderId="37" xfId="0" applyFont="1" applyFill="1" applyBorder="1" applyAlignment="1">
      <alignment horizontal="center" vertical="center"/>
    </xf>
    <xf numFmtId="0" fontId="7" fillId="0" borderId="48" xfId="0" applyFont="1" applyBorder="1">
      <alignment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42" xfId="0" applyFont="1" applyBorder="1">
      <alignment vertical="center"/>
    </xf>
    <xf numFmtId="0" fontId="7" fillId="0" borderId="14" xfId="0" applyFont="1" applyBorder="1" applyAlignment="1">
      <alignment horizontal="right" vertical="center"/>
    </xf>
    <xf numFmtId="0" fontId="7" fillId="0" borderId="40" xfId="0" applyFont="1" applyBorder="1" applyAlignment="1">
      <alignment horizontal="right" vertical="center"/>
    </xf>
    <xf numFmtId="0" fontId="7" fillId="0" borderId="54" xfId="0" applyFont="1" applyBorder="1" applyAlignment="1">
      <alignment horizontal="right" vertical="center"/>
    </xf>
    <xf numFmtId="0" fontId="7" fillId="0" borderId="55" xfId="0" applyFont="1" applyBorder="1" applyAlignment="1">
      <alignment horizontal="right" vertical="center"/>
    </xf>
    <xf numFmtId="0" fontId="7" fillId="0" borderId="56" xfId="0" applyFont="1" applyBorder="1" applyAlignment="1">
      <alignment horizontal="right" vertical="center"/>
    </xf>
    <xf numFmtId="0" fontId="7" fillId="0" borderId="11" xfId="0" applyFont="1" applyBorder="1" applyAlignment="1">
      <alignment horizontal="right" vertical="center"/>
    </xf>
    <xf numFmtId="0" fontId="7" fillId="0" borderId="57" xfId="0" applyFont="1" applyBorder="1" applyAlignment="1">
      <alignment horizontal="right" vertical="center"/>
    </xf>
    <xf numFmtId="0" fontId="7" fillId="0" borderId="13" xfId="0" applyFont="1" applyBorder="1" applyAlignment="1">
      <alignment horizontal="right" vertical="center"/>
    </xf>
    <xf numFmtId="0" fontId="7" fillId="0" borderId="15" xfId="0" applyFont="1" applyBorder="1" applyAlignment="1">
      <alignment horizontal="right" vertical="center"/>
    </xf>
    <xf numFmtId="0" fontId="7" fillId="0" borderId="36" xfId="0" applyFont="1" applyBorder="1" applyAlignment="1">
      <alignment horizontal="right" vertical="center"/>
    </xf>
    <xf numFmtId="0" fontId="7" fillId="0" borderId="58" xfId="0" applyFont="1" applyBorder="1" applyAlignment="1">
      <alignment horizontal="right" vertical="center"/>
    </xf>
    <xf numFmtId="0" fontId="7" fillId="0" borderId="59" xfId="0" applyFont="1" applyBorder="1" applyAlignment="1">
      <alignment horizontal="right" vertical="center"/>
    </xf>
    <xf numFmtId="0" fontId="7" fillId="0" borderId="60" xfId="0" applyFont="1" applyBorder="1" applyAlignment="1">
      <alignment horizontal="right" vertical="center"/>
    </xf>
    <xf numFmtId="0" fontId="7" fillId="0" borderId="61" xfId="0" applyFont="1" applyBorder="1" applyAlignment="1">
      <alignment horizontal="right" vertical="center"/>
    </xf>
    <xf numFmtId="0" fontId="7" fillId="0" borderId="62" xfId="0" applyFont="1" applyBorder="1" applyAlignment="1">
      <alignment horizontal="right" vertical="center"/>
    </xf>
    <xf numFmtId="0" fontId="7" fillId="0" borderId="50" xfId="0" applyFont="1" applyBorder="1" applyAlignment="1">
      <alignment horizontal="right" vertical="center"/>
    </xf>
    <xf numFmtId="0" fontId="7" fillId="0" borderId="20" xfId="0" applyFont="1" applyBorder="1" applyAlignment="1">
      <alignment horizontal="right" vertical="center"/>
    </xf>
    <xf numFmtId="0" fontId="7" fillId="0" borderId="19" xfId="0" applyFont="1" applyBorder="1" applyAlignment="1">
      <alignment horizontal="right" vertical="center"/>
    </xf>
    <xf numFmtId="0" fontId="7" fillId="0" borderId="63" xfId="0" applyFont="1" applyBorder="1" applyAlignment="1">
      <alignment horizontal="right" vertical="center"/>
    </xf>
    <xf numFmtId="0" fontId="7" fillId="0" borderId="41" xfId="0" applyFont="1" applyBorder="1" applyAlignment="1">
      <alignment horizontal="right" vertical="center"/>
    </xf>
    <xf numFmtId="0" fontId="7" fillId="0" borderId="33" xfId="0" applyFont="1" applyBorder="1" applyAlignment="1">
      <alignment horizontal="right" vertical="center"/>
    </xf>
    <xf numFmtId="0" fontId="7" fillId="0" borderId="52" xfId="0" applyFont="1" applyBorder="1" applyAlignment="1">
      <alignment horizontal="right" vertical="center"/>
    </xf>
    <xf numFmtId="0" fontId="7" fillId="0" borderId="17" xfId="0" applyFont="1" applyBorder="1" applyAlignment="1">
      <alignment horizontal="right" vertical="center"/>
    </xf>
    <xf numFmtId="0" fontId="7" fillId="0" borderId="16" xfId="0" applyFont="1" applyBorder="1" applyAlignment="1">
      <alignment horizontal="right" vertical="center"/>
    </xf>
    <xf numFmtId="0" fontId="7" fillId="0" borderId="64" xfId="0" applyFont="1" applyBorder="1" applyAlignment="1">
      <alignment horizontal="right" vertical="center"/>
    </xf>
    <xf numFmtId="0" fontId="7" fillId="0" borderId="22" xfId="0" applyFont="1" applyBorder="1" applyAlignment="1">
      <alignment horizontal="right" vertical="center"/>
    </xf>
    <xf numFmtId="0" fontId="7" fillId="0" borderId="21" xfId="0" applyFont="1" applyBorder="1" applyAlignment="1">
      <alignment horizontal="right" vertical="center"/>
    </xf>
    <xf numFmtId="0" fontId="7" fillId="0" borderId="65" xfId="0" applyFont="1" applyBorder="1" applyAlignment="1">
      <alignment horizontal="right" vertical="center"/>
    </xf>
    <xf numFmtId="0" fontId="7" fillId="0" borderId="66" xfId="0" applyFont="1" applyBorder="1" applyAlignment="1">
      <alignment horizontal="right" vertical="center"/>
    </xf>
    <xf numFmtId="0" fontId="7" fillId="0" borderId="67" xfId="0" applyFont="1" applyBorder="1" applyAlignment="1">
      <alignment horizontal="right" vertical="center"/>
    </xf>
    <xf numFmtId="0" fontId="7" fillId="0" borderId="69" xfId="0" applyFont="1" applyBorder="1" applyAlignment="1">
      <alignment horizontal="right" vertical="center"/>
    </xf>
    <xf numFmtId="0" fontId="7" fillId="0" borderId="70" xfId="0" applyFont="1" applyBorder="1" applyAlignment="1">
      <alignment horizontal="right" vertical="center"/>
    </xf>
    <xf numFmtId="0" fontId="7" fillId="0" borderId="18" xfId="0" applyFont="1" applyBorder="1" applyAlignment="1">
      <alignment horizontal="right" vertical="center"/>
    </xf>
    <xf numFmtId="0" fontId="7" fillId="0" borderId="72" xfId="0" applyFont="1" applyBorder="1" applyAlignment="1">
      <alignment horizontal="right" vertical="center"/>
    </xf>
    <xf numFmtId="0" fontId="7" fillId="0" borderId="74" xfId="0" applyFont="1" applyBorder="1" applyAlignment="1">
      <alignment horizontal="right" vertical="center"/>
    </xf>
    <xf numFmtId="0" fontId="7" fillId="0" borderId="23" xfId="0" applyFont="1" applyBorder="1" applyAlignment="1">
      <alignment horizontal="right" vertical="center"/>
    </xf>
    <xf numFmtId="0" fontId="7" fillId="0" borderId="76" xfId="0" applyFont="1" applyBorder="1" applyAlignment="1">
      <alignment horizontal="right" vertical="center"/>
    </xf>
    <xf numFmtId="0" fontId="7" fillId="0" borderId="45" xfId="0" applyFont="1" applyBorder="1" applyAlignment="1">
      <alignment horizontal="right" vertical="center"/>
    </xf>
    <xf numFmtId="0" fontId="7" fillId="0" borderId="1" xfId="0" applyFont="1" applyBorder="1" applyAlignment="1">
      <alignment horizontal="right" vertical="center"/>
    </xf>
    <xf numFmtId="0" fontId="7" fillId="0" borderId="3" xfId="0" applyFont="1" applyBorder="1" applyAlignment="1">
      <alignment horizontal="right" vertical="center"/>
    </xf>
    <xf numFmtId="0" fontId="7" fillId="0" borderId="24" xfId="0" applyFont="1" applyBorder="1" applyAlignment="1">
      <alignment horizontal="right" vertical="center"/>
    </xf>
    <xf numFmtId="0" fontId="7" fillId="0" borderId="39" xfId="0" applyFont="1" applyBorder="1" applyAlignment="1">
      <alignment horizontal="right" vertical="center"/>
    </xf>
    <xf numFmtId="0" fontId="7" fillId="0" borderId="25" xfId="0" applyFont="1" applyBorder="1" applyAlignment="1">
      <alignment horizontal="right" vertical="center"/>
    </xf>
    <xf numFmtId="0" fontId="7" fillId="0" borderId="47" xfId="0" applyFont="1" applyBorder="1" applyAlignment="1">
      <alignment horizontal="right" vertical="center"/>
    </xf>
    <xf numFmtId="0" fontId="7" fillId="0" borderId="86" xfId="0" applyFont="1" applyBorder="1" applyAlignment="1">
      <alignment horizontal="center" vertical="center"/>
    </xf>
    <xf numFmtId="0" fontId="7" fillId="0" borderId="56" xfId="0" applyFont="1" applyBorder="1">
      <alignment vertical="center"/>
    </xf>
    <xf numFmtId="0" fontId="7" fillId="0" borderId="11" xfId="0" applyFont="1" applyBorder="1" applyAlignment="1">
      <alignment horizontal="center" vertical="center"/>
    </xf>
    <xf numFmtId="0" fontId="7" fillId="0" borderId="56"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9" xfId="0" applyFont="1" applyBorder="1" applyAlignment="1">
      <alignment horizontal="center" vertical="center"/>
    </xf>
    <xf numFmtId="0" fontId="7" fillId="0" borderId="21" xfId="0" applyFont="1" applyBorder="1" applyAlignment="1">
      <alignment horizontal="center" vertical="center"/>
    </xf>
    <xf numFmtId="2" fontId="7" fillId="0" borderId="16" xfId="0" applyNumberFormat="1" applyFont="1" applyBorder="1" applyAlignment="1">
      <alignment horizontal="center" vertical="center"/>
    </xf>
    <xf numFmtId="0" fontId="37" fillId="0" borderId="0" xfId="47" applyFont="1" applyBorder="1"/>
    <xf numFmtId="176" fontId="38" fillId="0" borderId="0" xfId="47" applyNumberFormat="1" applyFont="1" applyBorder="1"/>
    <xf numFmtId="0" fontId="2" fillId="0" borderId="0" xfId="47"/>
    <xf numFmtId="0" fontId="2" fillId="0" borderId="0" xfId="47" applyFill="1"/>
    <xf numFmtId="0" fontId="2" fillId="0" borderId="0" xfId="47" applyBorder="1"/>
    <xf numFmtId="177" fontId="38" fillId="0" borderId="0" xfId="47" applyNumberFormat="1" applyFont="1" applyFill="1" applyBorder="1"/>
    <xf numFmtId="178" fontId="38" fillId="0" borderId="0" xfId="47" applyNumberFormat="1" applyFont="1" applyFill="1" applyBorder="1"/>
    <xf numFmtId="178" fontId="39" fillId="0" borderId="0" xfId="47" applyNumberFormat="1" applyFont="1" applyFill="1" applyBorder="1"/>
    <xf numFmtId="178" fontId="2" fillId="0" borderId="0" xfId="47" applyNumberFormat="1" applyFill="1"/>
    <xf numFmtId="0" fontId="39" fillId="0" borderId="0" xfId="47" applyFont="1"/>
    <xf numFmtId="176" fontId="39" fillId="0" borderId="0" xfId="47" applyNumberFormat="1" applyFont="1"/>
    <xf numFmtId="177" fontId="39" fillId="0" borderId="0" xfId="47" applyNumberFormat="1" applyFont="1" applyFill="1" applyBorder="1"/>
    <xf numFmtId="0" fontId="40" fillId="0" borderId="37" xfId="47" applyFont="1" applyBorder="1"/>
    <xf numFmtId="176" fontId="40" fillId="36" borderId="37" xfId="47" applyNumberFormat="1" applyFont="1" applyFill="1" applyBorder="1"/>
    <xf numFmtId="0" fontId="39" fillId="0" borderId="37" xfId="47" applyFont="1" applyBorder="1"/>
    <xf numFmtId="0" fontId="39" fillId="0" borderId="0" xfId="47" applyFont="1" applyBorder="1"/>
    <xf numFmtId="0" fontId="2" fillId="0" borderId="0" xfId="47" applyFont="1"/>
    <xf numFmtId="0" fontId="38" fillId="0" borderId="0" xfId="47" applyFont="1" applyBorder="1"/>
    <xf numFmtId="176" fontId="40" fillId="0" borderId="37" xfId="47" applyNumberFormat="1" applyFont="1" applyBorder="1"/>
    <xf numFmtId="0" fontId="40" fillId="0" borderId="0" xfId="47" applyFont="1" applyBorder="1"/>
    <xf numFmtId="0" fontId="40" fillId="0" borderId="0" xfId="47" applyFont="1"/>
    <xf numFmtId="178" fontId="2" fillId="0" borderId="0" xfId="47" applyNumberFormat="1" applyFont="1" applyFill="1"/>
    <xf numFmtId="176" fontId="39" fillId="0" borderId="37" xfId="47" applyNumberFormat="1" applyFont="1" applyBorder="1"/>
    <xf numFmtId="0" fontId="13" fillId="36" borderId="37" xfId="47" applyFont="1" applyFill="1" applyBorder="1"/>
    <xf numFmtId="176" fontId="39" fillId="0" borderId="0" xfId="47" applyNumberFormat="1" applyFont="1" applyBorder="1"/>
    <xf numFmtId="0" fontId="39" fillId="0" borderId="0" xfId="47" applyFont="1" applyFill="1"/>
    <xf numFmtId="177" fontId="39" fillId="0" borderId="0" xfId="47" applyNumberFormat="1" applyFont="1" applyFill="1"/>
    <xf numFmtId="178" fontId="39" fillId="0" borderId="0" xfId="47" applyNumberFormat="1" applyFont="1" applyFill="1"/>
    <xf numFmtId="0" fontId="2" fillId="36" borderId="30" xfId="47" applyFont="1" applyFill="1" applyBorder="1"/>
    <xf numFmtId="176" fontId="40" fillId="0" borderId="0" xfId="47" applyNumberFormat="1" applyFont="1" applyBorder="1"/>
    <xf numFmtId="0" fontId="42" fillId="0" borderId="0" xfId="47" applyFont="1" applyFill="1"/>
    <xf numFmtId="0" fontId="43" fillId="0" borderId="0" xfId="47" applyFont="1" applyFill="1"/>
    <xf numFmtId="0" fontId="39" fillId="0" borderId="110" xfId="47" applyFont="1" applyBorder="1" applyAlignment="1">
      <alignment horizontal="center"/>
    </xf>
    <xf numFmtId="0" fontId="39" fillId="0" borderId="0" xfId="47" applyFont="1" applyBorder="1" applyAlignment="1">
      <alignment horizontal="center"/>
    </xf>
    <xf numFmtId="0" fontId="39" fillId="37" borderId="112" xfId="47" applyFont="1" applyFill="1" applyBorder="1"/>
    <xf numFmtId="0" fontId="39" fillId="37" borderId="114" xfId="47" applyFont="1" applyFill="1" applyBorder="1"/>
    <xf numFmtId="0" fontId="40" fillId="0" borderId="116" xfId="47" applyFont="1" applyBorder="1" applyAlignment="1">
      <alignment horizontal="center"/>
    </xf>
    <xf numFmtId="0" fontId="40" fillId="0" borderId="96" xfId="47" applyFont="1" applyBorder="1" applyAlignment="1">
      <alignment horizontal="center"/>
    </xf>
    <xf numFmtId="0" fontId="40" fillId="0" borderId="30" xfId="47" applyFont="1" applyBorder="1" applyAlignment="1">
      <alignment horizontal="center"/>
    </xf>
    <xf numFmtId="0" fontId="40" fillId="0" borderId="30" xfId="47" applyFont="1" applyFill="1" applyBorder="1" applyAlignment="1">
      <alignment horizontal="center"/>
    </xf>
    <xf numFmtId="0" fontId="39" fillId="37" borderId="96" xfId="47" applyFont="1" applyFill="1" applyBorder="1" applyAlignment="1">
      <alignment horizontal="center"/>
    </xf>
    <xf numFmtId="0" fontId="40" fillId="37" borderId="118" xfId="47" applyFont="1" applyFill="1" applyBorder="1" applyAlignment="1">
      <alignment horizontal="center"/>
    </xf>
    <xf numFmtId="0" fontId="13" fillId="0" borderId="120" xfId="47" applyFont="1" applyBorder="1" applyAlignment="1">
      <alignment horizontal="center"/>
    </xf>
    <xf numFmtId="176" fontId="40" fillId="0" borderId="121" xfId="47" applyNumberFormat="1" applyFont="1" applyBorder="1" applyAlignment="1">
      <alignment horizontal="center"/>
    </xf>
    <xf numFmtId="176" fontId="40" fillId="0" borderId="122" xfId="47" applyNumberFormat="1" applyFont="1" applyBorder="1" applyAlignment="1">
      <alignment horizontal="center"/>
    </xf>
    <xf numFmtId="0" fontId="39" fillId="0" borderId="123" xfId="47" applyFont="1" applyBorder="1" applyAlignment="1">
      <alignment horizontal="center"/>
    </xf>
    <xf numFmtId="0" fontId="40" fillId="0" borderId="123" xfId="47" applyFont="1" applyBorder="1" applyAlignment="1">
      <alignment horizontal="center"/>
    </xf>
    <xf numFmtId="0" fontId="40" fillId="0" borderId="124" xfId="47" applyFont="1" applyBorder="1" applyAlignment="1">
      <alignment horizontal="center"/>
    </xf>
    <xf numFmtId="0" fontId="39" fillId="0" borderId="120" xfId="47" applyFont="1" applyBorder="1" applyAlignment="1">
      <alignment horizontal="center"/>
    </xf>
    <xf numFmtId="176" fontId="39" fillId="0" borderId="121" xfId="47" applyNumberFormat="1" applyFont="1" applyBorder="1" applyAlignment="1">
      <alignment horizontal="center"/>
    </xf>
    <xf numFmtId="176" fontId="39" fillId="0" borderId="122" xfId="47" applyNumberFormat="1" applyFont="1" applyBorder="1" applyAlignment="1">
      <alignment horizontal="center"/>
    </xf>
    <xf numFmtId="0" fontId="13" fillId="0" borderId="0" xfId="47" applyFont="1" applyAlignment="1">
      <alignment horizontal="center"/>
    </xf>
    <xf numFmtId="0" fontId="13" fillId="37" borderId="125" xfId="47" applyFont="1" applyFill="1" applyBorder="1" applyAlignment="1">
      <alignment horizontal="center"/>
    </xf>
    <xf numFmtId="0" fontId="13" fillId="37" borderId="126" xfId="47" applyFont="1" applyFill="1" applyBorder="1" applyAlignment="1">
      <alignment horizontal="center"/>
    </xf>
    <xf numFmtId="0" fontId="39" fillId="36" borderId="116" xfId="47" applyFont="1" applyFill="1" applyBorder="1" applyAlignment="1">
      <alignment horizontal="center"/>
    </xf>
    <xf numFmtId="14" fontId="39" fillId="36" borderId="82" xfId="47" applyNumberFormat="1" applyFont="1" applyFill="1" applyBorder="1"/>
    <xf numFmtId="179" fontId="39" fillId="36" borderId="97" xfId="47" applyNumberFormat="1" applyFont="1" applyFill="1" applyBorder="1"/>
    <xf numFmtId="178" fontId="39" fillId="36" borderId="97" xfId="47" applyNumberFormat="1" applyFont="1" applyFill="1" applyBorder="1"/>
    <xf numFmtId="178" fontId="39" fillId="36" borderId="82" xfId="47" applyNumberFormat="1" applyFont="1" applyFill="1" applyBorder="1"/>
    <xf numFmtId="178" fontId="39" fillId="0" borderId="97" xfId="47" applyNumberFormat="1" applyFont="1" applyFill="1" applyBorder="1"/>
    <xf numFmtId="178" fontId="39" fillId="36" borderId="83" xfId="47" applyNumberFormat="1" applyFont="1" applyFill="1" applyBorder="1"/>
    <xf numFmtId="178" fontId="39" fillId="36" borderId="128" xfId="47" applyNumberFormat="1" applyFont="1" applyFill="1" applyBorder="1"/>
    <xf numFmtId="0" fontId="40" fillId="0" borderId="110" xfId="47" applyFont="1" applyBorder="1"/>
    <xf numFmtId="0" fontId="39" fillId="0" borderId="129" xfId="47" applyFont="1" applyBorder="1"/>
    <xf numFmtId="14" fontId="39" fillId="0" borderId="97" xfId="47" applyNumberFormat="1" applyFont="1" applyBorder="1"/>
    <xf numFmtId="179" fontId="39" fillId="0" borderId="97" xfId="47" applyNumberFormat="1" applyFont="1" applyBorder="1"/>
    <xf numFmtId="180" fontId="39" fillId="0" borderId="97" xfId="47" applyNumberFormat="1" applyFont="1" applyFill="1" applyBorder="1"/>
    <xf numFmtId="181" fontId="39" fillId="0" borderId="97" xfId="47" applyNumberFormat="1" applyFont="1" applyFill="1" applyBorder="1" applyAlignment="1">
      <alignment horizontal="center" vertical="center"/>
    </xf>
    <xf numFmtId="182" fontId="39" fillId="0" borderId="97" xfId="47" applyNumberFormat="1" applyFont="1" applyFill="1" applyBorder="1"/>
    <xf numFmtId="181" fontId="39" fillId="0" borderId="97" xfId="47" applyNumberFormat="1" applyFont="1" applyFill="1" applyBorder="1"/>
    <xf numFmtId="181" fontId="39" fillId="0" borderId="82" xfId="47" applyNumberFormat="1" applyFont="1" applyFill="1" applyBorder="1"/>
    <xf numFmtId="181" fontId="39" fillId="0" borderId="128" xfId="47" applyNumberFormat="1" applyFont="1" applyFill="1" applyBorder="1"/>
    <xf numFmtId="0" fontId="39" fillId="37" borderId="130" xfId="47" applyFont="1" applyFill="1" applyBorder="1"/>
    <xf numFmtId="0" fontId="39" fillId="37" borderId="131" xfId="47" applyFont="1" applyFill="1" applyBorder="1"/>
    <xf numFmtId="0" fontId="39" fillId="37" borderId="132" xfId="47" applyFont="1" applyFill="1" applyBorder="1" applyAlignment="1">
      <alignment horizontal="center"/>
    </xf>
    <xf numFmtId="176" fontId="39" fillId="0" borderId="116" xfId="47" applyNumberFormat="1" applyFont="1" applyBorder="1"/>
    <xf numFmtId="0" fontId="39" fillId="37" borderId="133" xfId="47" applyFont="1" applyFill="1" applyBorder="1"/>
    <xf numFmtId="0" fontId="39" fillId="37" borderId="30" xfId="47" applyFont="1" applyFill="1" applyBorder="1"/>
    <xf numFmtId="0" fontId="39" fillId="37" borderId="134" xfId="47" applyFont="1" applyFill="1" applyBorder="1" applyAlignment="1">
      <alignment horizontal="center"/>
    </xf>
    <xf numFmtId="0" fontId="39" fillId="36" borderId="135" xfId="47" applyFont="1" applyFill="1" applyBorder="1" applyAlignment="1">
      <alignment horizontal="center"/>
    </xf>
    <xf numFmtId="14" fontId="39" fillId="36" borderId="31" xfId="47" applyNumberFormat="1" applyFont="1" applyFill="1" applyBorder="1"/>
    <xf numFmtId="179" fontId="39" fillId="36" borderId="29" xfId="47" applyNumberFormat="1" applyFont="1" applyFill="1" applyBorder="1"/>
    <xf numFmtId="178" fontId="39" fillId="36" borderId="29" xfId="47" applyNumberFormat="1" applyFont="1" applyFill="1" applyBorder="1"/>
    <xf numFmtId="178" fontId="39" fillId="36" borderId="31" xfId="47" applyNumberFormat="1" applyFont="1" applyFill="1" applyBorder="1"/>
    <xf numFmtId="178" fontId="39" fillId="0" borderId="29" xfId="47" applyNumberFormat="1" applyFont="1" applyFill="1" applyBorder="1"/>
    <xf numFmtId="178" fontId="39" fillId="36" borderId="38" xfId="47" applyNumberFormat="1" applyFont="1" applyFill="1" applyBorder="1"/>
    <xf numFmtId="178" fontId="39" fillId="36" borderId="136" xfId="47" applyNumberFormat="1" applyFont="1" applyFill="1" applyBorder="1"/>
    <xf numFmtId="0" fontId="39" fillId="0" borderId="137" xfId="47" applyFont="1" applyBorder="1"/>
    <xf numFmtId="14" fontId="39" fillId="0" borderId="29" xfId="47" applyNumberFormat="1" applyFont="1" applyBorder="1"/>
    <xf numFmtId="179" fontId="39" fillId="0" borderId="29" xfId="47" applyNumberFormat="1" applyFont="1" applyBorder="1"/>
    <xf numFmtId="180" fontId="39" fillId="0" borderId="29" xfId="47" applyNumberFormat="1" applyFont="1" applyFill="1" applyBorder="1"/>
    <xf numFmtId="181" fontId="39" fillId="0" borderId="29" xfId="47" applyNumberFormat="1" applyFont="1" applyFill="1" applyBorder="1" applyAlignment="1">
      <alignment horizontal="center" vertical="center"/>
    </xf>
    <xf numFmtId="182" fontId="39" fillId="0" borderId="29" xfId="47" applyNumberFormat="1" applyFont="1" applyFill="1" applyBorder="1"/>
    <xf numFmtId="181" fontId="39" fillId="0" borderId="29" xfId="47" applyNumberFormat="1" applyFont="1" applyFill="1" applyBorder="1"/>
    <xf numFmtId="181" fontId="39" fillId="0" borderId="31" xfId="47" applyNumberFormat="1" applyFont="1" applyFill="1" applyBorder="1"/>
    <xf numFmtId="181" fontId="39" fillId="0" borderId="136" xfId="47" applyNumberFormat="1" applyFont="1" applyFill="1" applyBorder="1"/>
    <xf numFmtId="177" fontId="39" fillId="0" borderId="97" xfId="47" applyNumberFormat="1" applyFont="1" applyFill="1" applyBorder="1"/>
    <xf numFmtId="178" fontId="39" fillId="0" borderId="82" xfId="47" applyNumberFormat="1" applyFont="1" applyFill="1" applyBorder="1"/>
    <xf numFmtId="178" fontId="39" fillId="0" borderId="128" xfId="47" applyNumberFormat="1" applyFont="1" applyFill="1" applyBorder="1"/>
    <xf numFmtId="0" fontId="39" fillId="37" borderId="137" xfId="47" applyFont="1" applyFill="1" applyBorder="1"/>
    <xf numFmtId="0" fontId="39" fillId="37" borderId="29" xfId="47" applyFont="1" applyFill="1" applyBorder="1"/>
    <xf numFmtId="0" fontId="39" fillId="37" borderId="136" xfId="47" applyFont="1" applyFill="1" applyBorder="1" applyAlignment="1">
      <alignment horizontal="center"/>
    </xf>
    <xf numFmtId="0" fontId="39" fillId="0" borderId="135" xfId="47" applyFont="1" applyBorder="1"/>
    <xf numFmtId="177" fontId="39" fillId="0" borderId="125" xfId="47" applyNumberFormat="1" applyFont="1" applyFill="1" applyBorder="1"/>
    <xf numFmtId="178" fontId="39" fillId="0" borderId="125" xfId="47" applyNumberFormat="1" applyFont="1" applyFill="1" applyBorder="1"/>
    <xf numFmtId="178" fontId="39" fillId="0" borderId="121" xfId="47" applyNumberFormat="1" applyFont="1" applyFill="1" applyBorder="1"/>
    <xf numFmtId="178" fontId="39" fillId="0" borderId="126" xfId="47" applyNumberFormat="1" applyFont="1" applyFill="1" applyBorder="1"/>
    <xf numFmtId="0" fontId="39" fillId="0" borderId="120" xfId="47" applyFont="1" applyBorder="1"/>
    <xf numFmtId="0" fontId="39" fillId="37" borderId="138" xfId="47" applyFont="1" applyFill="1" applyBorder="1"/>
    <xf numFmtId="0" fontId="39" fillId="37" borderId="123" xfId="47" applyFont="1" applyFill="1" applyBorder="1"/>
    <xf numFmtId="0" fontId="39" fillId="37" borderId="124" xfId="47" applyFont="1" applyFill="1" applyBorder="1" applyAlignment="1">
      <alignment horizontal="center"/>
    </xf>
    <xf numFmtId="178" fontId="45" fillId="36" borderId="97" xfId="47" applyNumberFormat="1" applyFont="1" applyFill="1" applyBorder="1"/>
    <xf numFmtId="178" fontId="45" fillId="36" borderId="82" xfId="47" applyNumberFormat="1" applyFont="1" applyFill="1" applyBorder="1"/>
    <xf numFmtId="178" fontId="45" fillId="0" borderId="97" xfId="47" applyNumberFormat="1" applyFont="1" applyFill="1" applyBorder="1"/>
    <xf numFmtId="178" fontId="45" fillId="36" borderId="83" xfId="47" applyNumberFormat="1" applyFont="1" applyFill="1" applyBorder="1"/>
    <xf numFmtId="178" fontId="39" fillId="0" borderId="0" xfId="47" applyNumberFormat="1" applyFont="1"/>
    <xf numFmtId="178" fontId="45" fillId="36" borderId="29" xfId="47" applyNumberFormat="1" applyFont="1" applyFill="1" applyBorder="1"/>
    <xf numFmtId="178" fontId="45" fillId="0" borderId="29" xfId="47" applyNumberFormat="1" applyFont="1" applyFill="1" applyBorder="1"/>
    <xf numFmtId="178" fontId="45" fillId="36" borderId="38" xfId="47" applyNumberFormat="1" applyFont="1" applyFill="1" applyBorder="1"/>
    <xf numFmtId="177" fontId="39" fillId="0" borderId="29" xfId="47" applyNumberFormat="1" applyFont="1" applyFill="1" applyBorder="1"/>
    <xf numFmtId="178" fontId="39" fillId="0" borderId="31" xfId="47" applyNumberFormat="1" applyFont="1" applyFill="1" applyBorder="1"/>
    <xf numFmtId="178" fontId="39" fillId="0" borderId="136" xfId="47" applyNumberFormat="1" applyFont="1" applyFill="1" applyBorder="1"/>
    <xf numFmtId="14" fontId="39" fillId="36" borderId="97" xfId="47" applyNumberFormat="1" applyFont="1" applyFill="1" applyBorder="1"/>
    <xf numFmtId="0" fontId="39" fillId="36" borderId="120" xfId="47" applyFont="1" applyFill="1" applyBorder="1" applyAlignment="1">
      <alignment horizontal="center"/>
    </xf>
    <xf numFmtId="14" fontId="39" fillId="36" borderId="121" xfId="47" applyNumberFormat="1" applyFont="1" applyFill="1" applyBorder="1"/>
    <xf numFmtId="179" fontId="39" fillId="36" borderId="125" xfId="47" applyNumberFormat="1" applyFont="1" applyFill="1" applyBorder="1"/>
    <xf numFmtId="178" fontId="45" fillId="36" borderId="125" xfId="47" applyNumberFormat="1" applyFont="1" applyFill="1" applyBorder="1"/>
    <xf numFmtId="178" fontId="45" fillId="36" borderId="121" xfId="47" applyNumberFormat="1" applyFont="1" applyFill="1" applyBorder="1"/>
    <xf numFmtId="178" fontId="45" fillId="0" borderId="125" xfId="47" applyNumberFormat="1" applyFont="1" applyFill="1" applyBorder="1"/>
    <xf numFmtId="178" fontId="45" fillId="36" borderId="139" xfId="47" applyNumberFormat="1" applyFont="1" applyFill="1" applyBorder="1"/>
    <xf numFmtId="178" fontId="39" fillId="36" borderId="125" xfId="47" applyNumberFormat="1" applyFont="1" applyFill="1" applyBorder="1"/>
    <xf numFmtId="178" fontId="39" fillId="36" borderId="126" xfId="47" applyNumberFormat="1" applyFont="1" applyFill="1" applyBorder="1"/>
    <xf numFmtId="0" fontId="39" fillId="0" borderId="127" xfId="47" applyFont="1" applyBorder="1"/>
    <xf numFmtId="14" fontId="39" fillId="0" borderId="125" xfId="47" applyNumberFormat="1" applyFont="1" applyBorder="1"/>
    <xf numFmtId="179" fontId="39" fillId="0" borderId="125" xfId="47" applyNumberFormat="1" applyFont="1" applyBorder="1"/>
    <xf numFmtId="178" fontId="2" fillId="0" borderId="0" xfId="47" applyNumberFormat="1" applyFill="1" applyBorder="1"/>
    <xf numFmtId="178" fontId="39" fillId="36" borderId="121" xfId="47" applyNumberFormat="1" applyFont="1" applyFill="1" applyBorder="1"/>
    <xf numFmtId="178" fontId="39" fillId="36" borderId="139" xfId="47" applyNumberFormat="1" applyFont="1" applyFill="1" applyBorder="1"/>
    <xf numFmtId="22" fontId="2" fillId="0" borderId="0" xfId="47" applyNumberFormat="1" applyBorder="1"/>
    <xf numFmtId="0" fontId="0" fillId="36" borderId="0" xfId="0" applyFill="1">
      <alignment vertical="center"/>
    </xf>
    <xf numFmtId="0" fontId="0" fillId="37" borderId="0" xfId="0" applyFill="1">
      <alignment vertical="center"/>
    </xf>
    <xf numFmtId="0" fontId="0" fillId="0" borderId="96"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29" xfId="0" applyBorder="1" applyAlignment="1">
      <alignment horizontal="left"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40" xfId="0" applyBorder="1">
      <alignment vertical="center"/>
    </xf>
    <xf numFmtId="0" fontId="0" fillId="0" borderId="67" xfId="0" applyBorder="1">
      <alignment vertical="center"/>
    </xf>
    <xf numFmtId="0" fontId="0" fillId="0" borderId="74" xfId="0" applyBorder="1">
      <alignment vertical="center"/>
    </xf>
    <xf numFmtId="0" fontId="0" fillId="0" borderId="19" xfId="0" applyBorder="1">
      <alignment vertical="center"/>
    </xf>
    <xf numFmtId="0" fontId="0" fillId="0" borderId="141" xfId="0" applyBorder="1">
      <alignment vertical="center"/>
    </xf>
    <xf numFmtId="0" fontId="0" fillId="0" borderId="70" xfId="0" applyBorder="1">
      <alignment vertical="center"/>
    </xf>
    <xf numFmtId="0" fontId="0" fillId="0" borderId="69" xfId="0" applyBorder="1">
      <alignment vertical="center"/>
    </xf>
    <xf numFmtId="0" fontId="0" fillId="0" borderId="13" xfId="0" applyBorder="1">
      <alignment vertical="center"/>
    </xf>
    <xf numFmtId="0" fontId="0" fillId="0" borderId="142" xfId="0" applyBorder="1">
      <alignment vertical="center"/>
    </xf>
    <xf numFmtId="0" fontId="0" fillId="0" borderId="143" xfId="0" applyBorder="1">
      <alignment vertical="center"/>
    </xf>
    <xf numFmtId="0" fontId="0" fillId="0" borderId="144" xfId="0" applyBorder="1">
      <alignment vertical="center"/>
    </xf>
    <xf numFmtId="0" fontId="0" fillId="0" borderId="18" xfId="0" applyBorder="1">
      <alignment vertical="center"/>
    </xf>
    <xf numFmtId="0" fontId="0" fillId="0" borderId="16" xfId="0" applyBorder="1">
      <alignment vertical="center"/>
    </xf>
    <xf numFmtId="0" fontId="0" fillId="0" borderId="145" xfId="0" applyBorder="1">
      <alignment vertical="center"/>
    </xf>
    <xf numFmtId="0" fontId="0" fillId="0" borderId="61" xfId="0" applyBorder="1">
      <alignment vertical="center"/>
    </xf>
    <xf numFmtId="0" fontId="0" fillId="0" borderId="60" xfId="0" applyBorder="1">
      <alignment vertical="center"/>
    </xf>
    <xf numFmtId="0" fontId="1" fillId="0" borderId="0" xfId="48">
      <alignment vertical="center"/>
    </xf>
    <xf numFmtId="0" fontId="0" fillId="0" borderId="146" xfId="0" applyBorder="1">
      <alignment vertical="center"/>
    </xf>
    <xf numFmtId="0" fontId="0" fillId="0" borderId="72" xfId="0" applyBorder="1">
      <alignment vertical="center"/>
    </xf>
    <xf numFmtId="0" fontId="0" fillId="0" borderId="25" xfId="0" applyBorder="1">
      <alignment vertical="center"/>
    </xf>
    <xf numFmtId="0" fontId="0" fillId="0" borderId="76" xfId="0" applyBorder="1">
      <alignment vertical="center"/>
    </xf>
    <xf numFmtId="0" fontId="0" fillId="0" borderId="23" xfId="0" applyBorder="1">
      <alignment vertical="center"/>
    </xf>
    <xf numFmtId="0" fontId="0" fillId="0" borderId="21" xfId="0" applyBorder="1">
      <alignment vertical="center"/>
    </xf>
    <xf numFmtId="183" fontId="52" fillId="0" borderId="55" xfId="0" applyNumberFormat="1" applyFont="1" applyBorder="1" applyAlignment="1">
      <alignment horizontal="right" vertical="center"/>
    </xf>
    <xf numFmtId="183" fontId="52" fillId="0" borderId="68" xfId="0" applyNumberFormat="1" applyFont="1" applyBorder="1" applyAlignment="1">
      <alignment horizontal="right" vertical="center"/>
    </xf>
    <xf numFmtId="183" fontId="52" fillId="0" borderId="71" xfId="0" applyNumberFormat="1" applyFont="1" applyBorder="1" applyAlignment="1">
      <alignment horizontal="right" vertical="center"/>
    </xf>
    <xf numFmtId="183" fontId="52" fillId="0" borderId="73" xfId="0" applyNumberFormat="1" applyFont="1" applyBorder="1" applyAlignment="1">
      <alignment horizontal="right" vertical="center"/>
    </xf>
    <xf numFmtId="183" fontId="52" fillId="0" borderId="75" xfId="0" applyNumberFormat="1" applyFont="1" applyBorder="1" applyAlignment="1">
      <alignment horizontal="right" vertical="center"/>
    </xf>
    <xf numFmtId="183" fontId="52" fillId="0" borderId="44" xfId="0" applyNumberFormat="1" applyFont="1" applyBorder="1" applyAlignment="1">
      <alignment horizontal="right" vertical="center"/>
    </xf>
    <xf numFmtId="0" fontId="7" fillId="0" borderId="28" xfId="0" applyFont="1" applyBorder="1" applyAlignment="1">
      <alignment horizontal="center" vertical="center"/>
    </xf>
    <xf numFmtId="0" fontId="7" fillId="0" borderId="27" xfId="0" applyFont="1" applyBorder="1" applyAlignment="1">
      <alignment horizontal="center" vertical="center"/>
    </xf>
    <xf numFmtId="0" fontId="53" fillId="0" borderId="0" xfId="0" applyFont="1">
      <alignment vertical="center"/>
    </xf>
    <xf numFmtId="0" fontId="54" fillId="38" borderId="30" xfId="0" applyFont="1" applyFill="1" applyBorder="1" applyAlignment="1">
      <alignment vertical="center" wrapText="1"/>
    </xf>
    <xf numFmtId="0" fontId="7" fillId="0" borderId="28" xfId="0" applyFont="1" applyBorder="1" applyAlignment="1">
      <alignment horizontal="center" vertical="center"/>
    </xf>
    <xf numFmtId="0" fontId="7" fillId="0" borderId="78" xfId="0" applyFont="1" applyBorder="1" applyAlignment="1">
      <alignment horizontal="center" vertical="center"/>
    </xf>
    <xf numFmtId="0" fontId="7" fillId="0" borderId="77" xfId="0" applyFont="1" applyBorder="1" applyAlignment="1">
      <alignment horizontal="center" vertical="center"/>
    </xf>
    <xf numFmtId="0" fontId="7" fillId="3" borderId="29" xfId="0" applyFont="1" applyFill="1" applyBorder="1" applyAlignment="1">
      <alignment horizontal="center" vertical="center" shrinkToFit="1"/>
    </xf>
    <xf numFmtId="0" fontId="7" fillId="0" borderId="82" xfId="0" applyFont="1" applyFill="1" applyBorder="1" applyAlignment="1">
      <alignment horizontal="center" vertical="top"/>
    </xf>
    <xf numFmtId="0" fontId="7" fillId="0" borderId="0" xfId="0" applyFont="1" applyFill="1" applyBorder="1" applyAlignment="1">
      <alignment horizontal="center" vertical="top"/>
    </xf>
    <xf numFmtId="0" fontId="7" fillId="0" borderId="83" xfId="0" applyFont="1" applyFill="1" applyBorder="1" applyAlignment="1">
      <alignment horizontal="center" vertical="top"/>
    </xf>
    <xf numFmtId="0" fontId="7" fillId="0" borderId="31" xfId="0" applyFont="1" applyFill="1" applyBorder="1" applyAlignment="1">
      <alignment horizontal="center" vertical="top"/>
    </xf>
    <xf numFmtId="0" fontId="7" fillId="0" borderId="37" xfId="0" applyFont="1" applyFill="1" applyBorder="1" applyAlignment="1">
      <alignment horizontal="center" vertical="top"/>
    </xf>
    <xf numFmtId="0" fontId="7" fillId="0" borderId="38" xfId="0" applyFont="1" applyFill="1" applyBorder="1" applyAlignment="1">
      <alignment horizontal="center" vertical="top"/>
    </xf>
    <xf numFmtId="0" fontId="7" fillId="3" borderId="30" xfId="0" applyFont="1" applyFill="1" applyBorder="1" applyAlignment="1">
      <alignment horizontal="center" vertical="center" shrinkToFit="1"/>
    </xf>
    <xf numFmtId="0" fontId="7" fillId="3" borderId="147" xfId="0" applyFont="1" applyFill="1" applyBorder="1" applyAlignment="1">
      <alignment horizontal="center" vertical="center"/>
    </xf>
    <xf numFmtId="0" fontId="7" fillId="3" borderId="148" xfId="0" applyFont="1" applyFill="1" applyBorder="1" applyAlignment="1">
      <alignment horizontal="center" vertical="center"/>
    </xf>
    <xf numFmtId="0" fontId="7" fillId="3" borderId="149"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84" xfId="0" applyFont="1" applyFill="1" applyBorder="1" applyAlignment="1">
      <alignment horizontal="center" vertical="center"/>
    </xf>
    <xf numFmtId="0" fontId="7" fillId="4" borderId="32" xfId="0" applyFont="1" applyFill="1" applyBorder="1" applyAlignment="1">
      <alignment horizontal="center" vertical="center"/>
    </xf>
    <xf numFmtId="0" fontId="7" fillId="4" borderId="84" xfId="0" applyFont="1" applyFill="1" applyBorder="1" applyAlignment="1">
      <alignment horizontal="center" vertical="center"/>
    </xf>
    <xf numFmtId="0" fontId="7" fillId="3" borderId="30" xfId="0" applyFont="1" applyFill="1" applyBorder="1" applyAlignment="1">
      <alignment horizontal="center" vertical="center"/>
    </xf>
    <xf numFmtId="0" fontId="7" fillId="0" borderId="27" xfId="0" applyFont="1" applyBorder="1" applyAlignment="1">
      <alignment horizontal="center" vertical="center"/>
    </xf>
    <xf numFmtId="0" fontId="7" fillId="3" borderId="29" xfId="0" applyFont="1" applyFill="1" applyBorder="1" applyAlignment="1">
      <alignment horizontal="center" vertical="center"/>
    </xf>
    <xf numFmtId="0" fontId="7" fillId="3" borderId="31" xfId="0" applyFont="1" applyFill="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85" xfId="0" applyFont="1" applyFill="1" applyBorder="1" applyAlignment="1">
      <alignment horizontal="center" vertical="center"/>
    </xf>
    <xf numFmtId="0" fontId="7" fillId="0" borderId="29" xfId="0" applyFont="1" applyBorder="1" applyAlignment="1">
      <alignment horizontal="center" vertical="center" wrapText="1"/>
    </xf>
    <xf numFmtId="0" fontId="0" fillId="0" borderId="0" xfId="0" applyAlignment="1">
      <alignment horizontal="center" vertical="center"/>
    </xf>
    <xf numFmtId="0" fontId="7" fillId="0" borderId="79" xfId="0" applyFont="1" applyBorder="1" applyAlignment="1">
      <alignment horizontal="left" vertical="top" wrapText="1"/>
    </xf>
    <xf numFmtId="0" fontId="7" fillId="0" borderId="80" xfId="0" applyFont="1" applyBorder="1" applyAlignment="1">
      <alignment horizontal="left" vertical="top"/>
    </xf>
    <xf numFmtId="0" fontId="7" fillId="0" borderId="81" xfId="0" applyFont="1" applyBorder="1" applyAlignment="1">
      <alignment horizontal="left" vertical="top"/>
    </xf>
    <xf numFmtId="0" fontId="7" fillId="0" borderId="82" xfId="0" applyFont="1" applyBorder="1" applyAlignment="1">
      <alignment horizontal="left" vertical="top"/>
    </xf>
    <xf numFmtId="0" fontId="7" fillId="0" borderId="0" xfId="0" applyFont="1" applyBorder="1" applyAlignment="1">
      <alignment horizontal="left" vertical="top"/>
    </xf>
    <xf numFmtId="0" fontId="7" fillId="0" borderId="83" xfId="0" applyFont="1" applyBorder="1" applyAlignment="1">
      <alignment horizontal="left" vertical="top"/>
    </xf>
    <xf numFmtId="0" fontId="7" fillId="0" borderId="31" xfId="0" applyFont="1" applyBorder="1" applyAlignment="1">
      <alignment horizontal="left" vertical="top"/>
    </xf>
    <xf numFmtId="0" fontId="7" fillId="0" borderId="37" xfId="0" applyFont="1" applyBorder="1" applyAlignment="1">
      <alignment horizontal="left" vertical="top"/>
    </xf>
    <xf numFmtId="0" fontId="7" fillId="0" borderId="38" xfId="0" applyFont="1" applyBorder="1" applyAlignment="1">
      <alignment horizontal="left" vertical="top"/>
    </xf>
    <xf numFmtId="0" fontId="7" fillId="4" borderId="30"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2" xfId="0" applyFont="1" applyFill="1" applyBorder="1" applyAlignment="1">
      <alignment horizontal="center" vertical="center"/>
    </xf>
    <xf numFmtId="0" fontId="7" fillId="3" borderId="31" xfId="0" applyFont="1" applyFill="1" applyBorder="1" applyAlignment="1">
      <alignment horizontal="center" vertical="center" shrinkToFit="1"/>
    </xf>
    <xf numFmtId="0" fontId="7" fillId="0" borderId="85" xfId="0" applyFont="1" applyBorder="1" applyAlignment="1">
      <alignment horizontal="center" vertical="center" shrinkToFit="1"/>
    </xf>
    <xf numFmtId="0" fontId="7" fillId="3" borderId="32" xfId="0" applyFont="1" applyFill="1" applyBorder="1" applyAlignment="1">
      <alignment horizontal="center" vertical="center" shrinkToFit="1"/>
    </xf>
    <xf numFmtId="0" fontId="55" fillId="0" borderId="30" xfId="0" applyFont="1" applyBorder="1" applyAlignment="1">
      <alignment horizontal="left" vertical="center" wrapText="1"/>
    </xf>
    <xf numFmtId="0" fontId="55" fillId="0" borderId="0" xfId="0" applyFont="1" applyAlignment="1">
      <alignment horizontal="left" vertical="center" wrapText="1"/>
    </xf>
    <xf numFmtId="0" fontId="7" fillId="0" borderId="85" xfId="0" applyFont="1" applyFill="1" applyBorder="1" applyAlignment="1">
      <alignment horizontal="center" vertical="center" shrinkToFit="1"/>
    </xf>
    <xf numFmtId="0" fontId="7" fillId="4" borderId="30" xfId="0" applyFont="1" applyFill="1" applyBorder="1" applyAlignment="1">
      <alignment horizontal="center" vertical="center" shrinkToFit="1"/>
    </xf>
    <xf numFmtId="0" fontId="7" fillId="4" borderId="32" xfId="0" applyFont="1" applyFill="1" applyBorder="1" applyAlignment="1">
      <alignment horizontal="center" vertical="center" shrinkToFit="1"/>
    </xf>
    <xf numFmtId="0" fontId="7" fillId="0" borderId="3" xfId="0" applyFont="1" applyBorder="1" applyAlignment="1">
      <alignment horizontal="center" vertical="center"/>
    </xf>
    <xf numFmtId="0" fontId="7" fillId="0" borderId="86" xfId="0" applyFont="1" applyBorder="1" applyAlignment="1">
      <alignment horizontal="center" vertical="center"/>
    </xf>
    <xf numFmtId="0" fontId="7" fillId="0" borderId="8" xfId="0" applyFont="1" applyBorder="1" applyAlignment="1">
      <alignment horizontal="center" vertical="center"/>
    </xf>
    <xf numFmtId="0" fontId="7" fillId="0" borderId="2"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7" xfId="0" applyFont="1" applyBorder="1" applyAlignment="1">
      <alignment horizontal="center" vertical="center"/>
    </xf>
    <xf numFmtId="0" fontId="7" fillId="0" borderId="88" xfId="0" applyFont="1" applyBorder="1" applyAlignment="1">
      <alignment horizontal="center" vertical="center"/>
    </xf>
    <xf numFmtId="0" fontId="7" fillId="0" borderId="89" xfId="0" applyFont="1" applyBorder="1" applyAlignment="1">
      <alignment horizontal="center" vertical="center"/>
    </xf>
    <xf numFmtId="0" fontId="7" fillId="0" borderId="90" xfId="0" applyFont="1" applyBorder="1" applyAlignment="1">
      <alignment horizontal="center" vertical="center"/>
    </xf>
    <xf numFmtId="0" fontId="7" fillId="0" borderId="91" xfId="0" applyFont="1" applyBorder="1" applyAlignment="1">
      <alignment horizontal="center" vertical="center"/>
    </xf>
    <xf numFmtId="0" fontId="7" fillId="0" borderId="92" xfId="0" applyFont="1" applyBorder="1" applyAlignment="1">
      <alignment horizontal="center" vertical="center"/>
    </xf>
    <xf numFmtId="0" fontId="7" fillId="0" borderId="1" xfId="0" applyFont="1" applyBorder="1" applyAlignment="1">
      <alignment horizontal="center" vertical="center"/>
    </xf>
    <xf numFmtId="0" fontId="7" fillId="0" borderId="48" xfId="0" applyFont="1" applyBorder="1" applyAlignment="1">
      <alignment horizontal="center" vertical="center"/>
    </xf>
    <xf numFmtId="0" fontId="7" fillId="0" borderId="6" xfId="0" applyFont="1" applyBorder="1" applyAlignment="1">
      <alignment horizontal="center" vertical="center"/>
    </xf>
    <xf numFmtId="0" fontId="7" fillId="0" borderId="39" xfId="0" applyFont="1" applyBorder="1" applyAlignment="1">
      <alignment horizontal="center" vertical="center"/>
    </xf>
    <xf numFmtId="0" fontId="7" fillId="0" borderId="83" xfId="0" applyFont="1" applyBorder="1" applyAlignment="1">
      <alignment horizontal="center" vertical="center"/>
    </xf>
    <xf numFmtId="0" fontId="7" fillId="0" borderId="38" xfId="0" applyFont="1" applyBorder="1" applyAlignment="1">
      <alignment horizontal="center" vertical="center"/>
    </xf>
    <xf numFmtId="0" fontId="7" fillId="0" borderId="93" xfId="0" applyFont="1" applyBorder="1" applyAlignment="1">
      <alignment horizontal="center" vertical="center"/>
    </xf>
    <xf numFmtId="0" fontId="7" fillId="0" borderId="31" xfId="0" applyFont="1" applyBorder="1" applyAlignment="1">
      <alignment horizontal="center" vertical="center"/>
    </xf>
    <xf numFmtId="0" fontId="7" fillId="0" borderId="94" xfId="0" applyFont="1" applyBorder="1" applyAlignment="1">
      <alignment horizontal="center" vertical="center"/>
    </xf>
    <xf numFmtId="0" fontId="7" fillId="0" borderId="43" xfId="0" applyFont="1" applyBorder="1" applyAlignment="1">
      <alignment horizontal="center" vertical="center"/>
    </xf>
    <xf numFmtId="0" fontId="7" fillId="0" borderId="95" xfId="0" applyFont="1" applyBorder="1" applyAlignment="1">
      <alignment horizontal="center" vertical="center"/>
    </xf>
    <xf numFmtId="0" fontId="7" fillId="0" borderId="47" xfId="0" applyFont="1" applyBorder="1" applyAlignment="1">
      <alignment horizontal="center" vertical="center"/>
    </xf>
    <xf numFmtId="0" fontId="7" fillId="0" borderId="82" xfId="0" applyFont="1" applyBorder="1" applyAlignment="1">
      <alignment horizontal="center" vertical="center"/>
    </xf>
    <xf numFmtId="0" fontId="7" fillId="0" borderId="42" xfId="0" applyFont="1" applyBorder="1" applyAlignment="1">
      <alignment horizontal="center" vertical="center"/>
    </xf>
    <xf numFmtId="0" fontId="7" fillId="0" borderId="0" xfId="0" applyFont="1" applyBorder="1" applyAlignment="1">
      <alignment horizontal="center" vertical="center"/>
    </xf>
    <xf numFmtId="0" fontId="7" fillId="0" borderId="37" xfId="0" applyFont="1" applyBorder="1" applyAlignment="1">
      <alignment horizontal="center" vertical="center"/>
    </xf>
    <xf numFmtId="0" fontId="35" fillId="0" borderId="31" xfId="0" applyFont="1" applyFill="1" applyBorder="1" applyAlignment="1">
      <alignment horizontal="center" vertical="center"/>
    </xf>
    <xf numFmtId="0" fontId="35" fillId="0" borderId="37"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32" xfId="0" applyFont="1" applyFill="1" applyBorder="1" applyAlignment="1">
      <alignment horizontal="center" vertical="center"/>
    </xf>
    <xf numFmtId="0" fontId="7" fillId="0" borderId="96" xfId="0" applyFont="1" applyBorder="1" applyAlignment="1">
      <alignment horizontal="center" vertical="center"/>
    </xf>
    <xf numFmtId="0" fontId="7" fillId="0" borderId="97" xfId="0" applyFont="1" applyBorder="1" applyAlignment="1">
      <alignment horizontal="center" vertical="center"/>
    </xf>
    <xf numFmtId="0" fontId="5" fillId="2" borderId="98" xfId="0" applyFont="1" applyFill="1" applyBorder="1" applyAlignment="1">
      <alignment horizontal="center" vertical="center"/>
    </xf>
    <xf numFmtId="0" fontId="5" fillId="2" borderId="99" xfId="0" applyFont="1" applyFill="1" applyBorder="1" applyAlignment="1">
      <alignment horizontal="center" vertical="center"/>
    </xf>
    <xf numFmtId="0" fontId="5" fillId="2" borderId="100" xfId="0" applyFont="1" applyFill="1" applyBorder="1" applyAlignment="1">
      <alignment horizontal="center" vertical="center"/>
    </xf>
    <xf numFmtId="0" fontId="9" fillId="0" borderId="32" xfId="0" applyFont="1" applyBorder="1" applyAlignment="1">
      <alignment horizontal="center" vertical="center"/>
    </xf>
    <xf numFmtId="0" fontId="9" fillId="0" borderId="84" xfId="0" applyFont="1" applyBorder="1" applyAlignment="1">
      <alignment horizontal="center" vertical="center"/>
    </xf>
    <xf numFmtId="0" fontId="9" fillId="0" borderId="49" xfId="0" applyFont="1" applyBorder="1" applyAlignment="1">
      <alignment horizontal="center" vertical="center"/>
    </xf>
    <xf numFmtId="0" fontId="36" fillId="0" borderId="32" xfId="0" applyFont="1" applyFill="1" applyBorder="1" applyAlignment="1">
      <alignment horizontal="center" vertical="center"/>
    </xf>
    <xf numFmtId="0" fontId="36" fillId="0" borderId="84" xfId="0" applyFont="1" applyFill="1" applyBorder="1" applyAlignment="1">
      <alignment horizontal="center" vertical="center"/>
    </xf>
    <xf numFmtId="0" fontId="36" fillId="0" borderId="49" xfId="0" applyFont="1" applyFill="1" applyBorder="1" applyAlignment="1">
      <alignment horizontal="center" vertical="center"/>
    </xf>
    <xf numFmtId="0" fontId="7" fillId="0" borderId="93" xfId="0" applyFont="1" applyBorder="1" applyAlignment="1">
      <alignment horizontal="center" vertical="center" wrapText="1"/>
    </xf>
    <xf numFmtId="176" fontId="40" fillId="0" borderId="111" xfId="47" applyNumberFormat="1" applyFont="1" applyBorder="1" applyAlignment="1">
      <alignment horizontal="center"/>
    </xf>
    <xf numFmtId="176" fontId="39" fillId="0" borderId="112" xfId="47" applyNumberFormat="1" applyFont="1" applyBorder="1" applyAlignment="1">
      <alignment horizontal="center"/>
    </xf>
    <xf numFmtId="0" fontId="40" fillId="0" borderId="111" xfId="47" applyFont="1" applyFill="1" applyBorder="1" applyAlignment="1">
      <alignment horizontal="center"/>
    </xf>
    <xf numFmtId="0" fontId="39" fillId="0" borderId="112" xfId="47" applyFont="1" applyFill="1" applyBorder="1" applyAlignment="1">
      <alignment horizontal="center"/>
    </xf>
    <xf numFmtId="0" fontId="39" fillId="0" borderId="113" xfId="47" applyFont="1" applyFill="1" applyBorder="1" applyAlignment="1">
      <alignment horizontal="center"/>
    </xf>
    <xf numFmtId="178" fontId="40" fillId="0" borderId="111" xfId="47" applyNumberFormat="1" applyFont="1" applyFill="1" applyBorder="1" applyAlignment="1">
      <alignment horizontal="center"/>
    </xf>
    <xf numFmtId="178" fontId="39" fillId="0" borderId="112" xfId="47" applyNumberFormat="1" applyFont="1" applyFill="1" applyBorder="1" applyAlignment="1">
      <alignment horizontal="center"/>
    </xf>
    <xf numFmtId="178" fontId="39" fillId="0" borderId="114" xfId="47" applyNumberFormat="1" applyFont="1" applyFill="1" applyBorder="1" applyAlignment="1">
      <alignment horizontal="center"/>
    </xf>
    <xf numFmtId="178" fontId="40" fillId="37" borderId="115" xfId="47" applyNumberFormat="1" applyFont="1" applyFill="1" applyBorder="1" applyAlignment="1">
      <alignment horizontal="center"/>
    </xf>
    <xf numFmtId="178" fontId="39" fillId="37" borderId="112" xfId="47" applyNumberFormat="1" applyFont="1" applyFill="1" applyBorder="1" applyAlignment="1">
      <alignment horizontal="center"/>
    </xf>
    <xf numFmtId="176" fontId="40" fillId="0" borderId="32" xfId="47" applyNumberFormat="1" applyFont="1" applyBorder="1" applyAlignment="1">
      <alignment horizontal="center"/>
    </xf>
    <xf numFmtId="176" fontId="39" fillId="0" borderId="84" xfId="47" applyNumberFormat="1" applyFont="1" applyBorder="1" applyAlignment="1">
      <alignment horizontal="center"/>
    </xf>
    <xf numFmtId="0" fontId="39" fillId="0" borderId="32" xfId="47" applyFont="1" applyBorder="1" applyAlignment="1">
      <alignment horizontal="center"/>
    </xf>
    <xf numFmtId="0" fontId="39" fillId="0" borderId="49" xfId="47" applyFont="1" applyBorder="1" applyAlignment="1">
      <alignment horizontal="center"/>
    </xf>
    <xf numFmtId="0" fontId="40" fillId="0" borderId="111" xfId="47" applyFont="1" applyBorder="1" applyAlignment="1">
      <alignment horizontal="center"/>
    </xf>
    <xf numFmtId="0" fontId="39" fillId="0" borderId="112" xfId="47" applyFont="1" applyBorder="1" applyAlignment="1">
      <alignment horizontal="center"/>
    </xf>
    <xf numFmtId="0" fontId="39" fillId="0" borderId="113" xfId="47" applyFont="1" applyBorder="1" applyAlignment="1">
      <alignment horizontal="center"/>
    </xf>
    <xf numFmtId="0" fontId="39" fillId="0" borderId="111" xfId="47" applyFont="1" applyBorder="1" applyAlignment="1">
      <alignment horizontal="center"/>
    </xf>
    <xf numFmtId="0" fontId="39" fillId="0" borderId="114" xfId="47" applyFont="1" applyBorder="1" applyAlignment="1">
      <alignment horizontal="center"/>
    </xf>
    <xf numFmtId="0" fontId="39" fillId="0" borderId="117" xfId="47" applyFont="1" applyBorder="1" applyAlignment="1">
      <alignment horizontal="center"/>
    </xf>
    <xf numFmtId="178" fontId="39" fillId="0" borderId="96" xfId="47" applyNumberFormat="1" applyFont="1" applyFill="1" applyBorder="1" applyAlignment="1">
      <alignment horizontal="center" vertical="center"/>
    </xf>
    <xf numFmtId="178" fontId="39" fillId="0" borderId="125" xfId="47" applyNumberFormat="1" applyFont="1" applyFill="1" applyBorder="1" applyAlignment="1">
      <alignment horizontal="center" vertical="center"/>
    </xf>
    <xf numFmtId="177" fontId="39" fillId="0" borderId="96" xfId="47" applyNumberFormat="1" applyFont="1" applyFill="1" applyBorder="1" applyAlignment="1">
      <alignment horizontal="center" vertical="center"/>
    </xf>
    <xf numFmtId="177" fontId="39" fillId="0" borderId="125" xfId="47" applyNumberFormat="1" applyFont="1" applyFill="1" applyBorder="1" applyAlignment="1">
      <alignment horizontal="center" vertical="center"/>
    </xf>
    <xf numFmtId="178" fontId="39" fillId="37" borderId="96" xfId="47" applyNumberFormat="1" applyFont="1" applyFill="1" applyBorder="1" applyAlignment="1">
      <alignment horizontal="center" vertical="center"/>
    </xf>
    <xf numFmtId="178" fontId="39" fillId="37" borderId="125" xfId="47" applyNumberFormat="1" applyFont="1" applyFill="1" applyBorder="1" applyAlignment="1">
      <alignment horizontal="center" vertical="center"/>
    </xf>
    <xf numFmtId="178" fontId="39" fillId="37" borderId="93" xfId="47" applyNumberFormat="1" applyFont="1" applyFill="1" applyBorder="1" applyAlignment="1">
      <alignment horizontal="center" vertical="center"/>
    </xf>
    <xf numFmtId="178" fontId="39" fillId="37" borderId="121" xfId="47" applyNumberFormat="1" applyFont="1" applyFill="1" applyBorder="1" applyAlignment="1">
      <alignment horizontal="center" vertical="center"/>
    </xf>
    <xf numFmtId="178" fontId="39" fillId="0" borderId="118" xfId="47" applyNumberFormat="1" applyFont="1" applyFill="1" applyBorder="1" applyAlignment="1">
      <alignment horizontal="center" vertical="center"/>
    </xf>
    <xf numFmtId="178" fontId="39" fillId="0" borderId="126" xfId="47" applyNumberFormat="1" applyFont="1" applyFill="1" applyBorder="1" applyAlignment="1">
      <alignment horizontal="center" vertical="center"/>
    </xf>
    <xf numFmtId="178" fontId="39" fillId="37" borderId="119" xfId="47" applyNumberFormat="1" applyFont="1" applyFill="1" applyBorder="1" applyAlignment="1">
      <alignment horizontal="center" vertical="center"/>
    </xf>
    <xf numFmtId="178" fontId="39" fillId="37" borderId="127" xfId="47" applyNumberFormat="1" applyFont="1" applyFill="1" applyBorder="1" applyAlignment="1">
      <alignment horizontal="center" vertical="center"/>
    </xf>
    <xf numFmtId="0" fontId="0" fillId="36" borderId="37" xfId="0" applyFill="1" applyBorder="1" applyAlignment="1">
      <alignment horizontal="center" vertical="center"/>
    </xf>
    <xf numFmtId="0" fontId="49" fillId="37" borderId="84" xfId="0" applyFont="1" applyFill="1" applyBorder="1" applyAlignment="1">
      <alignment horizontal="center" vertical="center"/>
    </xf>
    <xf numFmtId="0" fontId="0" fillId="0" borderId="93" xfId="0" applyBorder="1" applyAlignment="1">
      <alignment horizontal="center" vertical="center"/>
    </xf>
    <xf numFmtId="0" fontId="0" fillId="0" borderId="42" xfId="0" applyBorder="1" applyAlignment="1">
      <alignment horizontal="center" vertical="center"/>
    </xf>
    <xf numFmtId="0" fontId="0" fillId="0" borderId="31" xfId="0" applyBorder="1" applyAlignment="1">
      <alignment horizontal="center" vertical="center"/>
    </xf>
    <xf numFmtId="0" fontId="0" fillId="0" borderId="37" xfId="0" applyBorder="1" applyAlignment="1">
      <alignment horizontal="center" vertical="center"/>
    </xf>
    <xf numFmtId="0" fontId="0" fillId="0" borderId="96" xfId="0" applyBorder="1" applyAlignment="1">
      <alignment horizontal="center" vertical="distributed" textRotation="255"/>
    </xf>
    <xf numFmtId="0" fontId="0" fillId="0" borderId="97" xfId="0" applyBorder="1" applyAlignment="1">
      <alignment horizontal="center" vertical="distributed" textRotation="255"/>
    </xf>
    <xf numFmtId="0" fontId="0" fillId="0" borderId="29" xfId="0" applyBorder="1" applyAlignment="1">
      <alignment horizontal="center" vertical="distributed" textRotation="255"/>
    </xf>
    <xf numFmtId="56" fontId="0" fillId="0" borderId="93" xfId="0" applyNumberFormat="1" applyFill="1" applyBorder="1" applyAlignment="1">
      <alignment horizontal="center" vertical="center"/>
    </xf>
    <xf numFmtId="56" fontId="0" fillId="0" borderId="82" xfId="0" applyNumberFormat="1" applyFill="1" applyBorder="1" applyAlignment="1">
      <alignment horizontal="center" vertical="center"/>
    </xf>
    <xf numFmtId="56" fontId="0" fillId="0" borderId="31" xfId="0" applyNumberFormat="1" applyFill="1" applyBorder="1" applyAlignment="1">
      <alignment horizontal="center" vertical="center"/>
    </xf>
    <xf numFmtId="0" fontId="0" fillId="0" borderId="30" xfId="0" applyBorder="1" applyAlignment="1">
      <alignment horizontal="center" vertical="distributed" textRotation="255" indent="5"/>
    </xf>
    <xf numFmtId="0" fontId="42" fillId="0" borderId="30" xfId="0" applyFont="1" applyBorder="1" applyAlignment="1">
      <alignment horizontal="center" vertical="distributed" textRotation="255" indent="5"/>
    </xf>
    <xf numFmtId="0" fontId="0" fillId="0" borderId="30" xfId="0" applyBorder="1" applyAlignment="1">
      <alignment horizontal="center" vertical="distributed" textRotation="255"/>
    </xf>
    <xf numFmtId="12" fontId="52" fillId="3" borderId="30" xfId="0" applyNumberFormat="1" applyFont="1" applyFill="1" applyBorder="1" applyAlignment="1">
      <alignment horizontal="center" vertical="center"/>
    </xf>
    <xf numFmtId="12" fontId="52" fillId="3" borderId="32" xfId="0" applyNumberFormat="1" applyFont="1" applyFill="1" applyBorder="1" applyAlignment="1">
      <alignment horizontal="center" vertical="center"/>
    </xf>
    <xf numFmtId="0" fontId="7" fillId="0" borderId="79"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3" borderId="49" xfId="0" applyFont="1" applyFill="1" applyBorder="1" applyAlignment="1">
      <alignment horizontal="center" vertical="center"/>
    </xf>
    <xf numFmtId="0" fontId="57" fillId="0" borderId="30" xfId="0" applyFont="1" applyBorder="1" applyAlignment="1">
      <alignment horizontal="left" vertical="center" wrapText="1"/>
    </xf>
  </cellXfs>
  <cellStyles count="49">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見出し 1 2" xfId="33"/>
    <cellStyle name="見出し 2 2" xfId="34"/>
    <cellStyle name="見出し 3 2" xfId="35"/>
    <cellStyle name="見出し 4 2" xfId="36"/>
    <cellStyle name="集計 2" xfId="37"/>
    <cellStyle name="出力 2" xfId="38"/>
    <cellStyle name="説明文 2" xfId="39"/>
    <cellStyle name="入力 2" xfId="40"/>
    <cellStyle name="標準" xfId="0" builtinId="0"/>
    <cellStyle name="標準 2" xfId="41"/>
    <cellStyle name="標準 3" xfId="42"/>
    <cellStyle name="標準 4" xfId="43"/>
    <cellStyle name="標準 5" xfId="44"/>
    <cellStyle name="標準 6" xfId="45"/>
    <cellStyle name="標準 6 2" xfId="48"/>
    <cellStyle name="標準_4段FP結果計算表(案)" xfId="47"/>
    <cellStyle name="良い 2"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accent2">
            <a:lumMod val="40000"/>
            <a:lumOff val="60000"/>
          </a:schemeClr>
        </a:solidFill>
      </a:spPr>
      <a:bodyPr vertOverflow="clip" horzOverflow="clip" wrap="none" rtlCol="0" anchor="t">
        <a:noAutofit/>
      </a:bodyPr>
      <a:lstStyle>
        <a:defPPr>
          <a:defRPr kumimoji="1" sz="18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AF106"/>
  <sheetViews>
    <sheetView tabSelected="1" view="pageBreakPreview" zoomScaleNormal="100" zoomScaleSheetLayoutView="100" workbookViewId="0">
      <selection activeCell="D102" sqref="D102"/>
    </sheetView>
  </sheetViews>
  <sheetFormatPr defaultRowHeight="13.5"/>
  <cols>
    <col min="1" max="1" width="26.625" customWidth="1"/>
    <col min="11" max="11" width="4.625" customWidth="1"/>
    <col min="257" max="257" width="26.625" customWidth="1"/>
    <col min="267" max="267" width="4.625" customWidth="1"/>
    <col min="513" max="513" width="26.625" customWidth="1"/>
    <col min="523" max="523" width="4.625" customWidth="1"/>
    <col min="769" max="769" width="26.625" customWidth="1"/>
    <col min="779" max="779" width="4.625" customWidth="1"/>
    <col min="1025" max="1025" width="26.625" customWidth="1"/>
    <col min="1035" max="1035" width="4.625" customWidth="1"/>
    <col min="1281" max="1281" width="26.625" customWidth="1"/>
    <col min="1291" max="1291" width="4.625" customWidth="1"/>
    <col min="1537" max="1537" width="26.625" customWidth="1"/>
    <col min="1547" max="1547" width="4.625" customWidth="1"/>
    <col min="1793" max="1793" width="26.625" customWidth="1"/>
    <col min="1803" max="1803" width="4.625" customWidth="1"/>
    <col min="2049" max="2049" width="26.625" customWidth="1"/>
    <col min="2059" max="2059" width="4.625" customWidth="1"/>
    <col min="2305" max="2305" width="26.625" customWidth="1"/>
    <col min="2315" max="2315" width="4.625" customWidth="1"/>
    <col min="2561" max="2561" width="26.625" customWidth="1"/>
    <col min="2571" max="2571" width="4.625" customWidth="1"/>
    <col min="2817" max="2817" width="26.625" customWidth="1"/>
    <col min="2827" max="2827" width="4.625" customWidth="1"/>
    <col min="3073" max="3073" width="26.625" customWidth="1"/>
    <col min="3083" max="3083" width="4.625" customWidth="1"/>
    <col min="3329" max="3329" width="26.625" customWidth="1"/>
    <col min="3339" max="3339" width="4.625" customWidth="1"/>
    <col min="3585" max="3585" width="26.625" customWidth="1"/>
    <col min="3595" max="3595" width="4.625" customWidth="1"/>
    <col min="3841" max="3841" width="26.625" customWidth="1"/>
    <col min="3851" max="3851" width="4.625" customWidth="1"/>
    <col min="4097" max="4097" width="26.625" customWidth="1"/>
    <col min="4107" max="4107" width="4.625" customWidth="1"/>
    <col min="4353" max="4353" width="26.625" customWidth="1"/>
    <col min="4363" max="4363" width="4.625" customWidth="1"/>
    <col min="4609" max="4609" width="26.625" customWidth="1"/>
    <col min="4619" max="4619" width="4.625" customWidth="1"/>
    <col min="4865" max="4865" width="26.625" customWidth="1"/>
    <col min="4875" max="4875" width="4.625" customWidth="1"/>
    <col min="5121" max="5121" width="26.625" customWidth="1"/>
    <col min="5131" max="5131" width="4.625" customWidth="1"/>
    <col min="5377" max="5377" width="26.625" customWidth="1"/>
    <col min="5387" max="5387" width="4.625" customWidth="1"/>
    <col min="5633" max="5633" width="26.625" customWidth="1"/>
    <col min="5643" max="5643" width="4.625" customWidth="1"/>
    <col min="5889" max="5889" width="26.625" customWidth="1"/>
    <col min="5899" max="5899" width="4.625" customWidth="1"/>
    <col min="6145" max="6145" width="26.625" customWidth="1"/>
    <col min="6155" max="6155" width="4.625" customWidth="1"/>
    <col min="6401" max="6401" width="26.625" customWidth="1"/>
    <col min="6411" max="6411" width="4.625" customWidth="1"/>
    <col min="6657" max="6657" width="26.625" customWidth="1"/>
    <col min="6667" max="6667" width="4.625" customWidth="1"/>
    <col min="6913" max="6913" width="26.625" customWidth="1"/>
    <col min="6923" max="6923" width="4.625" customWidth="1"/>
    <col min="7169" max="7169" width="26.625" customWidth="1"/>
    <col min="7179" max="7179" width="4.625" customWidth="1"/>
    <col min="7425" max="7425" width="26.625" customWidth="1"/>
    <col min="7435" max="7435" width="4.625" customWidth="1"/>
    <col min="7681" max="7681" width="26.625" customWidth="1"/>
    <col min="7691" max="7691" width="4.625" customWidth="1"/>
    <col min="7937" max="7937" width="26.625" customWidth="1"/>
    <col min="7947" max="7947" width="4.625" customWidth="1"/>
    <col min="8193" max="8193" width="26.625" customWidth="1"/>
    <col min="8203" max="8203" width="4.625" customWidth="1"/>
    <col min="8449" max="8449" width="26.625" customWidth="1"/>
    <col min="8459" max="8459" width="4.625" customWidth="1"/>
    <col min="8705" max="8705" width="26.625" customWidth="1"/>
    <col min="8715" max="8715" width="4.625" customWidth="1"/>
    <col min="8961" max="8961" width="26.625" customWidth="1"/>
    <col min="8971" max="8971" width="4.625" customWidth="1"/>
    <col min="9217" max="9217" width="26.625" customWidth="1"/>
    <col min="9227" max="9227" width="4.625" customWidth="1"/>
    <col min="9473" max="9473" width="26.625" customWidth="1"/>
    <col min="9483" max="9483" width="4.625" customWidth="1"/>
    <col min="9729" max="9729" width="26.625" customWidth="1"/>
    <col min="9739" max="9739" width="4.625" customWidth="1"/>
    <col min="9985" max="9985" width="26.625" customWidth="1"/>
    <col min="9995" max="9995" width="4.625" customWidth="1"/>
    <col min="10241" max="10241" width="26.625" customWidth="1"/>
    <col min="10251" max="10251" width="4.625" customWidth="1"/>
    <col min="10497" max="10497" width="26.625" customWidth="1"/>
    <col min="10507" max="10507" width="4.625" customWidth="1"/>
    <col min="10753" max="10753" width="26.625" customWidth="1"/>
    <col min="10763" max="10763" width="4.625" customWidth="1"/>
    <col min="11009" max="11009" width="26.625" customWidth="1"/>
    <col min="11019" max="11019" width="4.625" customWidth="1"/>
    <col min="11265" max="11265" width="26.625" customWidth="1"/>
    <col min="11275" max="11275" width="4.625" customWidth="1"/>
    <col min="11521" max="11521" width="26.625" customWidth="1"/>
    <col min="11531" max="11531" width="4.625" customWidth="1"/>
    <col min="11777" max="11777" width="26.625" customWidth="1"/>
    <col min="11787" max="11787" width="4.625" customWidth="1"/>
    <col min="12033" max="12033" width="26.625" customWidth="1"/>
    <col min="12043" max="12043" width="4.625" customWidth="1"/>
    <col min="12289" max="12289" width="26.625" customWidth="1"/>
    <col min="12299" max="12299" width="4.625" customWidth="1"/>
    <col min="12545" max="12545" width="26.625" customWidth="1"/>
    <col min="12555" max="12555" width="4.625" customWidth="1"/>
    <col min="12801" max="12801" width="26.625" customWidth="1"/>
    <col min="12811" max="12811" width="4.625" customWidth="1"/>
    <col min="13057" max="13057" width="26.625" customWidth="1"/>
    <col min="13067" max="13067" width="4.625" customWidth="1"/>
    <col min="13313" max="13313" width="26.625" customWidth="1"/>
    <col min="13323" max="13323" width="4.625" customWidth="1"/>
    <col min="13569" max="13569" width="26.625" customWidth="1"/>
    <col min="13579" max="13579" width="4.625" customWidth="1"/>
    <col min="13825" max="13825" width="26.625" customWidth="1"/>
    <col min="13835" max="13835" width="4.625" customWidth="1"/>
    <col min="14081" max="14081" width="26.625" customWidth="1"/>
    <col min="14091" max="14091" width="4.625" customWidth="1"/>
    <col min="14337" max="14337" width="26.625" customWidth="1"/>
    <col min="14347" max="14347" width="4.625" customWidth="1"/>
    <col min="14593" max="14593" width="26.625" customWidth="1"/>
    <col min="14603" max="14603" width="4.625" customWidth="1"/>
    <col min="14849" max="14849" width="26.625" customWidth="1"/>
    <col min="14859" max="14859" width="4.625" customWidth="1"/>
    <col min="15105" max="15105" width="26.625" customWidth="1"/>
    <col min="15115" max="15115" width="4.625" customWidth="1"/>
    <col min="15361" max="15361" width="26.625" customWidth="1"/>
    <col min="15371" max="15371" width="4.625" customWidth="1"/>
    <col min="15617" max="15617" width="26.625" customWidth="1"/>
    <col min="15627" max="15627" width="4.625" customWidth="1"/>
    <col min="15873" max="15873" width="26.625" customWidth="1"/>
    <col min="15883" max="15883" width="4.625" customWidth="1"/>
    <col min="16129" max="16129" width="26.625" customWidth="1"/>
    <col min="16139" max="16139" width="4.625" customWidth="1"/>
  </cols>
  <sheetData>
    <row r="1" spans="1:20" ht="14.25" thickBot="1">
      <c r="A1" s="41" t="s">
        <v>44</v>
      </c>
      <c r="B1" s="7"/>
      <c r="C1" s="7"/>
      <c r="D1" s="7"/>
      <c r="E1" s="7"/>
      <c r="F1" s="7"/>
      <c r="G1" s="7"/>
      <c r="H1" s="7"/>
      <c r="I1" s="7"/>
      <c r="J1" s="7"/>
      <c r="K1" s="7"/>
    </row>
    <row r="2" spans="1:20" ht="14.25" thickBot="1">
      <c r="A2" s="7"/>
      <c r="B2" s="42"/>
      <c r="C2" s="7" t="s">
        <v>142</v>
      </c>
      <c r="D2" s="7"/>
      <c r="E2" s="7"/>
      <c r="F2" s="7"/>
      <c r="G2" s="7"/>
      <c r="H2" s="7"/>
      <c r="I2" s="7"/>
      <c r="J2" s="7"/>
      <c r="K2" s="7"/>
    </row>
    <row r="3" spans="1:20" ht="14.25" thickBot="1">
      <c r="A3" s="7"/>
      <c r="B3" s="43"/>
      <c r="C3" s="7" t="s">
        <v>141</v>
      </c>
      <c r="D3" s="7"/>
      <c r="E3" s="7"/>
      <c r="F3" s="7"/>
      <c r="G3" s="7"/>
      <c r="H3" s="7"/>
      <c r="I3" s="7"/>
      <c r="J3" s="7"/>
      <c r="K3" s="7"/>
    </row>
    <row r="4" spans="1:20">
      <c r="A4" s="41" t="s">
        <v>586</v>
      </c>
      <c r="B4" s="7"/>
      <c r="C4" s="7"/>
      <c r="D4" s="7"/>
      <c r="E4" s="7"/>
      <c r="F4" s="7"/>
      <c r="G4" s="7"/>
      <c r="H4" s="7"/>
      <c r="I4" s="7"/>
      <c r="J4" s="7"/>
      <c r="K4" s="7"/>
      <c r="M4" t="s">
        <v>587</v>
      </c>
      <c r="T4" t="s">
        <v>588</v>
      </c>
    </row>
    <row r="5" spans="1:20" ht="14.25" thickBot="1">
      <c r="A5" s="323" t="s">
        <v>589</v>
      </c>
      <c r="B5" s="326" t="s">
        <v>45</v>
      </c>
      <c r="C5" s="328"/>
      <c r="D5" s="327"/>
      <c r="E5" s="326" t="s">
        <v>46</v>
      </c>
      <c r="F5" s="328"/>
      <c r="G5" s="327"/>
      <c r="H5" s="326" t="s">
        <v>29</v>
      </c>
      <c r="I5" s="328"/>
      <c r="J5" s="327"/>
      <c r="K5" s="7"/>
      <c r="M5" t="s">
        <v>590</v>
      </c>
      <c r="T5" t="s">
        <v>591</v>
      </c>
    </row>
    <row r="6" spans="1:20" ht="14.25" thickTop="1">
      <c r="A6" s="44" t="s">
        <v>592</v>
      </c>
      <c r="B6" s="337" t="s">
        <v>273</v>
      </c>
      <c r="C6" s="338"/>
      <c r="D6" s="339"/>
      <c r="E6" s="337" t="s">
        <v>274</v>
      </c>
      <c r="F6" s="338"/>
      <c r="G6" s="339"/>
      <c r="H6" s="466" t="s">
        <v>741</v>
      </c>
      <c r="I6" s="467"/>
      <c r="J6" s="468"/>
      <c r="K6" s="7"/>
      <c r="M6" t="s">
        <v>41</v>
      </c>
      <c r="T6" t="s">
        <v>593</v>
      </c>
    </row>
    <row r="7" spans="1:20">
      <c r="A7" s="45" t="s">
        <v>77</v>
      </c>
      <c r="B7" s="336" t="s">
        <v>275</v>
      </c>
      <c r="C7" s="336"/>
      <c r="D7" s="336"/>
      <c r="E7" s="340" t="s">
        <v>274</v>
      </c>
      <c r="F7" s="341"/>
      <c r="G7" s="469"/>
      <c r="H7" s="392"/>
      <c r="I7" s="400"/>
      <c r="J7" s="390"/>
      <c r="K7" s="7"/>
      <c r="M7" t="s">
        <v>594</v>
      </c>
      <c r="T7" t="s">
        <v>595</v>
      </c>
    </row>
    <row r="8" spans="1:20">
      <c r="A8" s="7"/>
      <c r="B8" s="7"/>
      <c r="C8" s="7"/>
      <c r="D8" s="7"/>
      <c r="E8" s="7"/>
      <c r="F8" s="7"/>
      <c r="G8" s="7"/>
      <c r="H8" s="7"/>
      <c r="I8" s="7"/>
      <c r="J8" s="7"/>
      <c r="K8" s="7"/>
      <c r="M8" t="s">
        <v>596</v>
      </c>
      <c r="T8" t="s">
        <v>597</v>
      </c>
    </row>
    <row r="9" spans="1:20">
      <c r="A9" s="41" t="s">
        <v>43</v>
      </c>
      <c r="B9" s="7"/>
      <c r="C9" s="7"/>
      <c r="D9" s="7"/>
      <c r="E9" s="7"/>
      <c r="F9" s="7"/>
      <c r="G9" s="7"/>
      <c r="H9" s="7"/>
      <c r="I9" s="7"/>
      <c r="J9" s="7"/>
      <c r="K9" s="7"/>
      <c r="T9" t="s">
        <v>598</v>
      </c>
    </row>
    <row r="10" spans="1:20" ht="14.25" thickBot="1">
      <c r="A10" s="323" t="s">
        <v>31</v>
      </c>
      <c r="B10" s="326" t="s">
        <v>48</v>
      </c>
      <c r="C10" s="327"/>
      <c r="D10" s="326" t="s">
        <v>29</v>
      </c>
      <c r="E10" s="328"/>
      <c r="F10" s="328"/>
      <c r="G10" s="328"/>
      <c r="H10" s="328"/>
      <c r="I10" s="328"/>
      <c r="J10" s="327"/>
      <c r="K10" s="7"/>
      <c r="M10" t="s">
        <v>47</v>
      </c>
      <c r="T10" t="s">
        <v>599</v>
      </c>
    </row>
    <row r="11" spans="1:20" ht="14.25" thickTop="1">
      <c r="A11" s="44" t="s">
        <v>76</v>
      </c>
      <c r="B11" s="329" t="s">
        <v>276</v>
      </c>
      <c r="C11" s="329"/>
      <c r="D11" s="330"/>
      <c r="E11" s="331"/>
      <c r="F11" s="331"/>
      <c r="G11" s="331"/>
      <c r="H11" s="331"/>
      <c r="I11" s="331"/>
      <c r="J11" s="332"/>
      <c r="K11" s="7"/>
      <c r="M11" t="s">
        <v>600</v>
      </c>
      <c r="N11" t="s">
        <v>601</v>
      </c>
      <c r="O11" t="s">
        <v>602</v>
      </c>
      <c r="Q11" t="s">
        <v>603</v>
      </c>
      <c r="S11">
        <v>1</v>
      </c>
      <c r="T11" t="s">
        <v>604</v>
      </c>
    </row>
    <row r="12" spans="1:20">
      <c r="A12" s="45" t="s">
        <v>75</v>
      </c>
      <c r="B12" s="336" t="s">
        <v>277</v>
      </c>
      <c r="C12" s="336"/>
      <c r="D12" s="330"/>
      <c r="E12" s="331"/>
      <c r="F12" s="331"/>
      <c r="G12" s="331"/>
      <c r="H12" s="331"/>
      <c r="I12" s="331"/>
      <c r="J12" s="332"/>
      <c r="K12" s="7"/>
      <c r="O12" t="s">
        <v>605</v>
      </c>
      <c r="Q12" t="s">
        <v>606</v>
      </c>
      <c r="S12">
        <v>0.1</v>
      </c>
      <c r="T12" t="s">
        <v>607</v>
      </c>
    </row>
    <row r="13" spans="1:20">
      <c r="A13" s="45" t="s">
        <v>74</v>
      </c>
      <c r="B13" s="336" t="s">
        <v>568</v>
      </c>
      <c r="C13" s="336"/>
      <c r="D13" s="330"/>
      <c r="E13" s="331"/>
      <c r="F13" s="331"/>
      <c r="G13" s="331"/>
      <c r="H13" s="331"/>
      <c r="I13" s="331"/>
      <c r="J13" s="332"/>
      <c r="K13" s="7"/>
      <c r="O13" t="s">
        <v>608</v>
      </c>
      <c r="Q13" t="s">
        <v>609</v>
      </c>
      <c r="T13" t="s">
        <v>610</v>
      </c>
    </row>
    <row r="14" spans="1:20">
      <c r="A14" s="45" t="s">
        <v>66</v>
      </c>
      <c r="B14" s="336" t="s">
        <v>569</v>
      </c>
      <c r="C14" s="336"/>
      <c r="D14" s="330"/>
      <c r="E14" s="331"/>
      <c r="F14" s="331"/>
      <c r="G14" s="331"/>
      <c r="H14" s="331"/>
      <c r="I14" s="331"/>
      <c r="J14" s="332"/>
      <c r="K14" s="7"/>
      <c r="Q14" t="s">
        <v>611</v>
      </c>
      <c r="T14" t="s">
        <v>612</v>
      </c>
    </row>
    <row r="15" spans="1:20">
      <c r="A15" s="46" t="s">
        <v>67</v>
      </c>
      <c r="B15" s="336">
        <v>1</v>
      </c>
      <c r="C15" s="336"/>
      <c r="D15" s="333"/>
      <c r="E15" s="334"/>
      <c r="F15" s="334"/>
      <c r="G15" s="334"/>
      <c r="H15" s="334"/>
      <c r="I15" s="334"/>
      <c r="J15" s="335"/>
      <c r="K15" s="7"/>
      <c r="Q15" t="s">
        <v>613</v>
      </c>
    </row>
    <row r="16" spans="1:20">
      <c r="A16" s="47"/>
      <c r="B16" s="48"/>
      <c r="C16" s="48"/>
      <c r="D16" s="49"/>
      <c r="E16" s="49"/>
      <c r="F16" s="7"/>
      <c r="G16" s="7"/>
      <c r="H16" s="7"/>
      <c r="I16" s="7"/>
      <c r="J16" s="7"/>
      <c r="K16" s="7"/>
      <c r="Q16" t="s">
        <v>614</v>
      </c>
    </row>
    <row r="17" spans="1:24">
      <c r="A17" s="41" t="s">
        <v>49</v>
      </c>
      <c r="B17" s="7"/>
      <c r="C17" s="7"/>
      <c r="D17" s="7"/>
      <c r="E17" s="7"/>
      <c r="F17" s="7"/>
      <c r="G17" s="7"/>
      <c r="H17" s="7"/>
      <c r="I17" s="7"/>
      <c r="J17" s="7"/>
      <c r="K17" s="7"/>
      <c r="Q17" t="s">
        <v>615</v>
      </c>
    </row>
    <row r="18" spans="1:24" ht="14.25" thickBot="1">
      <c r="A18" s="323" t="s">
        <v>31</v>
      </c>
      <c r="B18" s="326" t="s">
        <v>48</v>
      </c>
      <c r="C18" s="328"/>
      <c r="D18" s="345" t="s">
        <v>29</v>
      </c>
      <c r="E18" s="345"/>
      <c r="F18" s="345"/>
      <c r="G18" s="345"/>
      <c r="H18" s="345"/>
      <c r="I18" s="345"/>
      <c r="J18" s="345"/>
      <c r="K18" s="7"/>
      <c r="Q18" t="s">
        <v>616</v>
      </c>
    </row>
    <row r="19" spans="1:24" ht="14.25" customHeight="1" thickTop="1">
      <c r="A19" s="44" t="s">
        <v>100</v>
      </c>
      <c r="B19" s="346" t="s">
        <v>40</v>
      </c>
      <c r="C19" s="347"/>
      <c r="D19" s="348" t="s">
        <v>570</v>
      </c>
      <c r="E19" s="348"/>
      <c r="F19" s="348"/>
      <c r="G19" s="348"/>
      <c r="H19" s="348"/>
      <c r="I19" s="348"/>
      <c r="J19" s="348"/>
      <c r="K19" s="7"/>
    </row>
    <row r="20" spans="1:24">
      <c r="A20" s="45" t="s">
        <v>68</v>
      </c>
      <c r="B20" s="344" t="s">
        <v>278</v>
      </c>
      <c r="C20" s="340"/>
      <c r="D20" s="349"/>
      <c r="E20" s="349"/>
      <c r="F20" s="349"/>
      <c r="G20" s="349"/>
      <c r="H20" s="349"/>
      <c r="I20" s="349"/>
      <c r="J20" s="349"/>
      <c r="K20" s="7"/>
    </row>
    <row r="21" spans="1:24">
      <c r="A21" s="45" t="s">
        <v>108</v>
      </c>
      <c r="B21" s="340" t="s">
        <v>279</v>
      </c>
      <c r="C21" s="341"/>
      <c r="D21" s="349"/>
      <c r="E21" s="349"/>
      <c r="F21" s="349"/>
      <c r="G21" s="349"/>
      <c r="H21" s="349"/>
      <c r="I21" s="349"/>
      <c r="J21" s="349"/>
      <c r="K21" s="7"/>
    </row>
    <row r="22" spans="1:24">
      <c r="A22" s="45" t="s">
        <v>69</v>
      </c>
      <c r="B22" s="344">
        <v>10</v>
      </c>
      <c r="C22" s="340"/>
      <c r="D22" s="349"/>
      <c r="E22" s="349"/>
      <c r="F22" s="349"/>
      <c r="G22" s="349"/>
      <c r="H22" s="349"/>
      <c r="I22" s="349"/>
      <c r="J22" s="349"/>
      <c r="K22" s="7"/>
      <c r="M22" t="s">
        <v>617</v>
      </c>
      <c r="N22" s="3" t="s">
        <v>618</v>
      </c>
      <c r="O22" t="s">
        <v>619</v>
      </c>
      <c r="P22">
        <v>8</v>
      </c>
      <c r="Q22" t="s">
        <v>50</v>
      </c>
      <c r="R22">
        <v>10</v>
      </c>
      <c r="T22" t="s">
        <v>620</v>
      </c>
      <c r="W22" t="s">
        <v>621</v>
      </c>
      <c r="X22" t="s">
        <v>622</v>
      </c>
    </row>
    <row r="23" spans="1:24">
      <c r="A23" s="45" t="s">
        <v>70</v>
      </c>
      <c r="B23" s="344" t="s">
        <v>52</v>
      </c>
      <c r="C23" s="340"/>
      <c r="D23" s="349"/>
      <c r="E23" s="349"/>
      <c r="F23" s="349"/>
      <c r="G23" s="349"/>
      <c r="H23" s="349"/>
      <c r="I23" s="349"/>
      <c r="J23" s="349"/>
      <c r="K23" s="7"/>
      <c r="M23" t="s">
        <v>40</v>
      </c>
      <c r="N23" s="3" t="s">
        <v>623</v>
      </c>
      <c r="O23" t="s">
        <v>624</v>
      </c>
      <c r="P23">
        <v>10</v>
      </c>
      <c r="Q23" t="s">
        <v>51</v>
      </c>
      <c r="R23">
        <v>15</v>
      </c>
      <c r="T23" t="s">
        <v>625</v>
      </c>
      <c r="W23" t="s">
        <v>54</v>
      </c>
      <c r="X23" t="s">
        <v>626</v>
      </c>
    </row>
    <row r="24" spans="1:24">
      <c r="A24" s="45" t="s">
        <v>71</v>
      </c>
      <c r="B24" s="344">
        <v>20</v>
      </c>
      <c r="C24" s="340"/>
      <c r="D24" s="349"/>
      <c r="E24" s="349"/>
      <c r="F24" s="349"/>
      <c r="G24" s="349"/>
      <c r="H24" s="349"/>
      <c r="I24" s="349"/>
      <c r="J24" s="349"/>
      <c r="K24" s="7"/>
      <c r="P24">
        <v>15</v>
      </c>
      <c r="Q24" t="s">
        <v>52</v>
      </c>
      <c r="R24">
        <v>20</v>
      </c>
      <c r="T24" t="s">
        <v>53</v>
      </c>
      <c r="W24" t="s">
        <v>627</v>
      </c>
      <c r="X24" t="s">
        <v>628</v>
      </c>
    </row>
    <row r="25" spans="1:24">
      <c r="A25" s="46" t="s">
        <v>72</v>
      </c>
      <c r="B25" s="350"/>
      <c r="C25" s="350"/>
      <c r="D25" s="349"/>
      <c r="E25" s="349"/>
      <c r="F25" s="349"/>
      <c r="G25" s="349"/>
      <c r="H25" s="349"/>
      <c r="I25" s="349"/>
      <c r="J25" s="349"/>
      <c r="K25" s="7"/>
      <c r="P25">
        <v>20</v>
      </c>
      <c r="R25">
        <v>60</v>
      </c>
      <c r="T25" t="s">
        <v>629</v>
      </c>
      <c r="X25" t="s">
        <v>630</v>
      </c>
    </row>
    <row r="26" spans="1:24">
      <c r="A26" s="46" t="s">
        <v>631</v>
      </c>
      <c r="B26" s="340" t="s">
        <v>571</v>
      </c>
      <c r="C26" s="341"/>
      <c r="D26" s="349"/>
      <c r="E26" s="349"/>
      <c r="F26" s="349"/>
      <c r="G26" s="349"/>
      <c r="H26" s="349"/>
      <c r="I26" s="349"/>
      <c r="J26" s="349"/>
      <c r="K26" s="7"/>
      <c r="P26">
        <v>25</v>
      </c>
      <c r="T26" t="s">
        <v>632</v>
      </c>
      <c r="X26" t="s">
        <v>633</v>
      </c>
    </row>
    <row r="27" spans="1:24">
      <c r="A27" s="46" t="s">
        <v>121</v>
      </c>
      <c r="B27" s="340" t="s">
        <v>572</v>
      </c>
      <c r="C27" s="341"/>
      <c r="D27" s="349"/>
      <c r="E27" s="349"/>
      <c r="F27" s="349"/>
      <c r="G27" s="349"/>
      <c r="H27" s="349"/>
      <c r="I27" s="349"/>
      <c r="J27" s="349"/>
      <c r="K27" s="7"/>
      <c r="T27" t="s">
        <v>634</v>
      </c>
      <c r="X27" t="s">
        <v>635</v>
      </c>
    </row>
    <row r="28" spans="1:24">
      <c r="A28" s="46" t="s">
        <v>122</v>
      </c>
      <c r="B28" s="342" t="s">
        <v>748</v>
      </c>
      <c r="C28" s="343"/>
      <c r="D28" s="349"/>
      <c r="E28" s="349"/>
      <c r="F28" s="349"/>
      <c r="G28" s="349"/>
      <c r="H28" s="349"/>
      <c r="I28" s="349"/>
      <c r="J28" s="349"/>
      <c r="K28" s="7"/>
      <c r="T28" t="s">
        <v>636</v>
      </c>
      <c r="X28" t="s">
        <v>637</v>
      </c>
    </row>
    <row r="29" spans="1:24">
      <c r="A29" s="46" t="s">
        <v>73</v>
      </c>
      <c r="B29" s="344" t="s">
        <v>743</v>
      </c>
      <c r="C29" s="340"/>
      <c r="D29" s="349"/>
      <c r="E29" s="349"/>
      <c r="F29" s="349"/>
      <c r="G29" s="349"/>
      <c r="H29" s="349"/>
      <c r="I29" s="349"/>
      <c r="J29" s="349"/>
      <c r="K29" s="7"/>
      <c r="T29" t="s">
        <v>638</v>
      </c>
      <c r="X29" t="s">
        <v>639</v>
      </c>
    </row>
    <row r="30" spans="1:24">
      <c r="A30" s="45" t="s">
        <v>178</v>
      </c>
      <c r="B30" s="344" t="s">
        <v>742</v>
      </c>
      <c r="C30" s="340"/>
      <c r="D30" s="349"/>
      <c r="E30" s="349"/>
      <c r="F30" s="349"/>
      <c r="G30" s="349"/>
      <c r="H30" s="349"/>
      <c r="I30" s="349"/>
      <c r="J30" s="349"/>
      <c r="K30" s="7"/>
      <c r="X30" t="s">
        <v>640</v>
      </c>
    </row>
    <row r="31" spans="1:24">
      <c r="A31" s="46" t="s">
        <v>179</v>
      </c>
      <c r="B31" s="344" t="s">
        <v>742</v>
      </c>
      <c r="C31" s="340"/>
      <c r="D31" s="349"/>
      <c r="E31" s="349"/>
      <c r="F31" s="349"/>
      <c r="G31" s="349"/>
      <c r="H31" s="349"/>
      <c r="I31" s="349"/>
      <c r="J31" s="349"/>
      <c r="K31" s="7"/>
      <c r="X31" t="s">
        <v>641</v>
      </c>
    </row>
    <row r="32" spans="1:24">
      <c r="A32" s="7"/>
      <c r="B32" s="7"/>
      <c r="C32" s="7"/>
      <c r="D32" s="7"/>
      <c r="E32" s="7"/>
      <c r="F32" s="7"/>
      <c r="G32" s="7"/>
      <c r="H32" s="7"/>
      <c r="I32" s="7"/>
      <c r="J32" s="7"/>
      <c r="K32" s="7"/>
    </row>
    <row r="33" spans="1:32">
      <c r="A33" s="41" t="s">
        <v>56</v>
      </c>
      <c r="B33" s="7"/>
      <c r="C33" s="7"/>
      <c r="D33" s="7"/>
      <c r="E33" s="7"/>
      <c r="F33" s="7"/>
      <c r="G33" s="7"/>
      <c r="H33" s="7"/>
      <c r="I33" s="7"/>
      <c r="J33" s="7"/>
      <c r="K33" s="7"/>
    </row>
    <row r="34" spans="1:32" ht="14.25" thickBot="1">
      <c r="A34" s="323" t="s">
        <v>31</v>
      </c>
      <c r="B34" s="345" t="s">
        <v>48</v>
      </c>
      <c r="C34" s="326"/>
      <c r="D34" s="345" t="s">
        <v>29</v>
      </c>
      <c r="E34" s="345"/>
      <c r="F34" s="345"/>
      <c r="G34" s="345"/>
      <c r="H34" s="345"/>
      <c r="I34" s="345"/>
      <c r="J34" s="345"/>
      <c r="K34" s="7"/>
    </row>
    <row r="35" spans="1:32" ht="14.25" customHeight="1" thickTop="1">
      <c r="A35" s="44" t="s">
        <v>101</v>
      </c>
      <c r="B35" s="346" t="s">
        <v>280</v>
      </c>
      <c r="C35" s="347"/>
      <c r="D35" s="351" t="s">
        <v>573</v>
      </c>
      <c r="E35" s="348"/>
      <c r="F35" s="348"/>
      <c r="G35" s="348"/>
      <c r="H35" s="348"/>
      <c r="I35" s="348"/>
      <c r="J35" s="348"/>
      <c r="K35" s="7"/>
      <c r="S35" t="s">
        <v>642</v>
      </c>
      <c r="U35" t="s">
        <v>643</v>
      </c>
      <c r="W35" t="s">
        <v>644</v>
      </c>
      <c r="Y35" t="s">
        <v>645</v>
      </c>
      <c r="AA35" t="s">
        <v>646</v>
      </c>
      <c r="AC35" t="s">
        <v>647</v>
      </c>
      <c r="AE35" t="s">
        <v>648</v>
      </c>
    </row>
    <row r="36" spans="1:32">
      <c r="A36" s="45" t="s">
        <v>102</v>
      </c>
      <c r="B36" s="344">
        <v>350</v>
      </c>
      <c r="C36" s="340"/>
      <c r="D36" s="349"/>
      <c r="E36" s="349"/>
      <c r="F36" s="349"/>
      <c r="G36" s="349"/>
      <c r="H36" s="349"/>
      <c r="I36" s="349"/>
      <c r="J36" s="349"/>
      <c r="K36" s="7"/>
      <c r="M36" t="s">
        <v>649</v>
      </c>
      <c r="N36">
        <v>300</v>
      </c>
      <c r="O36" t="s">
        <v>57</v>
      </c>
      <c r="P36" t="s">
        <v>650</v>
      </c>
      <c r="Q36" t="s">
        <v>60</v>
      </c>
      <c r="R36" t="s">
        <v>651</v>
      </c>
      <c r="S36">
        <v>120</v>
      </c>
      <c r="T36" t="s">
        <v>652</v>
      </c>
      <c r="U36">
        <v>250</v>
      </c>
      <c r="V36" t="s">
        <v>652</v>
      </c>
      <c r="W36">
        <v>450</v>
      </c>
      <c r="X36" t="s">
        <v>652</v>
      </c>
      <c r="Y36">
        <v>550</v>
      </c>
      <c r="Z36">
        <v>140</v>
      </c>
      <c r="AA36">
        <v>550</v>
      </c>
      <c r="AB36" t="s">
        <v>652</v>
      </c>
      <c r="AC36">
        <v>700</v>
      </c>
      <c r="AD36">
        <v>140</v>
      </c>
      <c r="AE36">
        <v>800</v>
      </c>
      <c r="AF36" t="s">
        <v>652</v>
      </c>
    </row>
    <row r="37" spans="1:32">
      <c r="A37" s="45" t="s">
        <v>103</v>
      </c>
      <c r="B37" s="344" t="s">
        <v>57</v>
      </c>
      <c r="C37" s="340"/>
      <c r="D37" s="349"/>
      <c r="E37" s="349"/>
      <c r="F37" s="349"/>
      <c r="G37" s="349"/>
      <c r="H37" s="349"/>
      <c r="I37" s="349"/>
      <c r="J37" s="349"/>
      <c r="K37" s="7"/>
      <c r="M37" t="s">
        <v>653</v>
      </c>
      <c r="N37">
        <v>350</v>
      </c>
      <c r="O37" t="s">
        <v>58</v>
      </c>
      <c r="P37" t="s">
        <v>654</v>
      </c>
      <c r="Q37" t="s">
        <v>655</v>
      </c>
      <c r="R37" t="s">
        <v>656</v>
      </c>
      <c r="S37">
        <v>140</v>
      </c>
      <c r="T37">
        <v>160</v>
      </c>
      <c r="U37">
        <v>280</v>
      </c>
      <c r="V37">
        <v>160</v>
      </c>
      <c r="W37">
        <v>480</v>
      </c>
      <c r="X37">
        <v>180</v>
      </c>
      <c r="Y37">
        <v>580</v>
      </c>
      <c r="Z37" t="s">
        <v>652</v>
      </c>
      <c r="AA37">
        <v>580</v>
      </c>
      <c r="AB37">
        <v>240</v>
      </c>
      <c r="AC37">
        <v>740</v>
      </c>
      <c r="AD37" t="s">
        <v>652</v>
      </c>
      <c r="AE37">
        <v>840</v>
      </c>
      <c r="AF37">
        <v>160</v>
      </c>
    </row>
    <row r="38" spans="1:32">
      <c r="A38" s="45" t="s">
        <v>104</v>
      </c>
      <c r="B38" s="344" t="s">
        <v>574</v>
      </c>
      <c r="C38" s="340"/>
      <c r="D38" s="349"/>
      <c r="E38" s="349"/>
      <c r="F38" s="349"/>
      <c r="G38" s="349"/>
      <c r="H38" s="349"/>
      <c r="I38" s="349"/>
      <c r="J38" s="349"/>
      <c r="K38" s="7"/>
      <c r="N38">
        <v>550</v>
      </c>
      <c r="Q38" t="s">
        <v>59</v>
      </c>
      <c r="T38">
        <v>180</v>
      </c>
      <c r="V38">
        <v>180</v>
      </c>
      <c r="X38">
        <v>200</v>
      </c>
      <c r="Z38">
        <v>180</v>
      </c>
      <c r="AB38">
        <v>480</v>
      </c>
      <c r="AD38">
        <v>210</v>
      </c>
      <c r="AF38">
        <v>210</v>
      </c>
    </row>
    <row r="39" spans="1:32">
      <c r="A39" s="45" t="s">
        <v>105</v>
      </c>
      <c r="B39" s="344" t="s">
        <v>60</v>
      </c>
      <c r="C39" s="340"/>
      <c r="D39" s="349"/>
      <c r="E39" s="349"/>
      <c r="F39" s="349"/>
      <c r="G39" s="349"/>
      <c r="H39" s="349"/>
      <c r="I39" s="349"/>
      <c r="J39" s="349"/>
      <c r="K39" s="7"/>
      <c r="N39">
        <v>900</v>
      </c>
      <c r="Q39" t="s">
        <v>657</v>
      </c>
    </row>
    <row r="40" spans="1:32">
      <c r="A40" s="45" t="s">
        <v>106</v>
      </c>
      <c r="B40" s="344" t="s">
        <v>281</v>
      </c>
      <c r="C40" s="340"/>
      <c r="D40" s="349"/>
      <c r="E40" s="349"/>
      <c r="F40" s="349"/>
      <c r="G40" s="349"/>
      <c r="H40" s="349"/>
      <c r="I40" s="349"/>
      <c r="J40" s="349"/>
      <c r="K40" s="7"/>
      <c r="Q40" s="3" t="s">
        <v>658</v>
      </c>
    </row>
    <row r="41" spans="1:32" ht="14.25" thickBot="1">
      <c r="A41" s="45" t="s">
        <v>107</v>
      </c>
      <c r="B41" s="323" t="s">
        <v>42</v>
      </c>
      <c r="C41" s="322" t="s">
        <v>61</v>
      </c>
      <c r="D41" s="349"/>
      <c r="E41" s="349"/>
      <c r="F41" s="349"/>
      <c r="G41" s="349"/>
      <c r="H41" s="349"/>
      <c r="I41" s="349"/>
      <c r="J41" s="349"/>
      <c r="K41" s="7"/>
    </row>
    <row r="42" spans="1:32" ht="14.25" thickTop="1">
      <c r="A42" s="46" t="s">
        <v>659</v>
      </c>
      <c r="B42" s="50">
        <v>120</v>
      </c>
      <c r="C42" s="51"/>
      <c r="D42" s="349"/>
      <c r="E42" s="349"/>
      <c r="F42" s="349"/>
      <c r="G42" s="349"/>
      <c r="H42" s="349"/>
      <c r="I42" s="349"/>
      <c r="J42" s="349"/>
      <c r="K42" s="7"/>
    </row>
    <row r="43" spans="1:32">
      <c r="A43" s="46" t="s">
        <v>660</v>
      </c>
      <c r="B43" s="52">
        <v>250</v>
      </c>
      <c r="C43" s="53"/>
      <c r="D43" s="349"/>
      <c r="E43" s="349"/>
      <c r="F43" s="349"/>
      <c r="G43" s="349"/>
      <c r="H43" s="349"/>
      <c r="I43" s="349"/>
      <c r="J43" s="349"/>
      <c r="K43" s="7"/>
    </row>
    <row r="44" spans="1:32">
      <c r="A44" s="46" t="s">
        <v>661</v>
      </c>
      <c r="B44" s="52">
        <v>450</v>
      </c>
      <c r="C44" s="53"/>
      <c r="D44" s="349"/>
      <c r="E44" s="349"/>
      <c r="F44" s="349"/>
      <c r="G44" s="349"/>
      <c r="H44" s="349"/>
      <c r="I44" s="349"/>
      <c r="J44" s="349"/>
      <c r="K44" s="7"/>
    </row>
    <row r="45" spans="1:32">
      <c r="A45" s="46" t="s">
        <v>662</v>
      </c>
      <c r="B45" s="52">
        <v>550</v>
      </c>
      <c r="C45" s="53"/>
      <c r="D45" s="349"/>
      <c r="E45" s="349"/>
      <c r="F45" s="349"/>
      <c r="G45" s="349"/>
      <c r="H45" s="349"/>
      <c r="I45" s="349"/>
      <c r="J45" s="349"/>
      <c r="K45" s="7"/>
    </row>
    <row r="46" spans="1:32">
      <c r="A46" s="46" t="s">
        <v>663</v>
      </c>
      <c r="B46" s="52">
        <v>550</v>
      </c>
      <c r="C46" s="53"/>
      <c r="D46" s="349"/>
      <c r="E46" s="349"/>
      <c r="F46" s="349"/>
      <c r="G46" s="349"/>
      <c r="H46" s="349"/>
      <c r="I46" s="349"/>
      <c r="J46" s="349"/>
      <c r="K46" s="7"/>
    </row>
    <row r="47" spans="1:32">
      <c r="A47" s="46" t="s">
        <v>664</v>
      </c>
      <c r="B47" s="52">
        <v>700</v>
      </c>
      <c r="C47" s="53"/>
      <c r="D47" s="349"/>
      <c r="E47" s="349"/>
      <c r="F47" s="349"/>
      <c r="G47" s="349"/>
      <c r="H47" s="349"/>
      <c r="I47" s="349"/>
      <c r="J47" s="349"/>
      <c r="K47" s="7"/>
    </row>
    <row r="48" spans="1:32">
      <c r="A48" s="46" t="s">
        <v>665</v>
      </c>
      <c r="B48" s="52">
        <v>800</v>
      </c>
      <c r="C48" s="53"/>
      <c r="D48" s="349"/>
      <c r="E48" s="349"/>
      <c r="F48" s="349"/>
      <c r="G48" s="349"/>
      <c r="H48" s="349"/>
      <c r="I48" s="349"/>
      <c r="J48" s="349"/>
      <c r="K48" s="7"/>
    </row>
    <row r="49" spans="1:26">
      <c r="A49" s="7"/>
      <c r="B49" s="7"/>
      <c r="C49" s="7"/>
      <c r="D49" s="7"/>
      <c r="E49" s="7"/>
      <c r="F49" s="7"/>
      <c r="G49" s="7"/>
      <c r="H49" s="7"/>
      <c r="I49" s="7"/>
      <c r="J49" s="7"/>
      <c r="K49" s="7"/>
      <c r="P49" t="s">
        <v>86</v>
      </c>
      <c r="Y49" s="352" t="s">
        <v>80</v>
      </c>
      <c r="Z49" s="352"/>
    </row>
    <row r="50" spans="1:26">
      <c r="A50" s="41" t="s">
        <v>55</v>
      </c>
      <c r="B50" s="7"/>
      <c r="C50" s="7"/>
      <c r="D50" s="7"/>
      <c r="E50" s="7"/>
      <c r="F50" s="7"/>
      <c r="G50" s="7"/>
      <c r="H50" s="7"/>
      <c r="I50" s="7"/>
      <c r="J50" s="7"/>
      <c r="K50" s="7"/>
      <c r="M50" t="s">
        <v>83</v>
      </c>
      <c r="N50" t="s">
        <v>78</v>
      </c>
      <c r="O50" t="s">
        <v>84</v>
      </c>
      <c r="P50" t="s">
        <v>87</v>
      </c>
      <c r="Q50" t="s">
        <v>88</v>
      </c>
      <c r="R50" t="s">
        <v>89</v>
      </c>
      <c r="S50" t="s">
        <v>90</v>
      </c>
      <c r="T50" t="s">
        <v>92</v>
      </c>
      <c r="U50" t="s">
        <v>80</v>
      </c>
      <c r="V50" t="s">
        <v>95</v>
      </c>
      <c r="W50" t="s">
        <v>96</v>
      </c>
      <c r="X50" t="s">
        <v>79</v>
      </c>
      <c r="Y50" t="s">
        <v>666</v>
      </c>
      <c r="Z50" t="s">
        <v>97</v>
      </c>
    </row>
    <row r="51" spans="1:26" ht="14.25" thickBot="1">
      <c r="A51" s="54" t="s">
        <v>31</v>
      </c>
      <c r="B51" s="345" t="s">
        <v>48</v>
      </c>
      <c r="C51" s="326"/>
      <c r="D51" s="345" t="s">
        <v>29</v>
      </c>
      <c r="E51" s="345"/>
      <c r="F51" s="345"/>
      <c r="G51" s="345"/>
      <c r="H51" s="345"/>
      <c r="I51" s="345"/>
      <c r="J51" s="345"/>
      <c r="K51" s="7"/>
    </row>
    <row r="52" spans="1:26" ht="14.25" thickTop="1">
      <c r="A52" s="44" t="s">
        <v>123</v>
      </c>
      <c r="B52" s="346" t="s">
        <v>81</v>
      </c>
      <c r="C52" s="347"/>
      <c r="D52" s="348"/>
      <c r="E52" s="348"/>
      <c r="F52" s="348"/>
      <c r="G52" s="348"/>
      <c r="H52" s="348"/>
      <c r="I52" s="348"/>
      <c r="J52" s="348"/>
      <c r="K52" s="7"/>
      <c r="M52" t="s">
        <v>81</v>
      </c>
      <c r="N52" t="s">
        <v>667</v>
      </c>
      <c r="O52" s="3" t="s">
        <v>618</v>
      </c>
      <c r="P52" t="s">
        <v>668</v>
      </c>
      <c r="Q52" t="s">
        <v>669</v>
      </c>
      <c r="R52" t="s">
        <v>669</v>
      </c>
      <c r="S52" t="s">
        <v>670</v>
      </c>
      <c r="T52" t="s">
        <v>93</v>
      </c>
      <c r="U52" t="s">
        <v>671</v>
      </c>
      <c r="V52" t="s">
        <v>672</v>
      </c>
      <c r="W52">
        <v>10</v>
      </c>
      <c r="X52" t="s">
        <v>673</v>
      </c>
      <c r="Y52" t="s">
        <v>674</v>
      </c>
      <c r="Z52" t="s">
        <v>675</v>
      </c>
    </row>
    <row r="53" spans="1:26">
      <c r="A53" s="45" t="s">
        <v>100</v>
      </c>
      <c r="B53" s="344" t="s">
        <v>282</v>
      </c>
      <c r="C53" s="340"/>
      <c r="D53" s="349"/>
      <c r="E53" s="349"/>
      <c r="F53" s="349"/>
      <c r="G53" s="349"/>
      <c r="H53" s="349"/>
      <c r="I53" s="349"/>
      <c r="J53" s="349"/>
      <c r="K53" s="7"/>
      <c r="M53" t="s">
        <v>82</v>
      </c>
      <c r="O53" s="3" t="s">
        <v>676</v>
      </c>
      <c r="P53" t="s">
        <v>677</v>
      </c>
      <c r="Q53" t="s">
        <v>678</v>
      </c>
      <c r="R53" t="s">
        <v>679</v>
      </c>
      <c r="S53" t="s">
        <v>680</v>
      </c>
      <c r="T53" t="s">
        <v>94</v>
      </c>
      <c r="U53" t="s">
        <v>681</v>
      </c>
      <c r="V53" t="s">
        <v>682</v>
      </c>
      <c r="W53">
        <v>15</v>
      </c>
      <c r="X53" t="s">
        <v>683</v>
      </c>
      <c r="Y53" t="s">
        <v>684</v>
      </c>
      <c r="Z53">
        <v>7500</v>
      </c>
    </row>
    <row r="54" spans="1:26">
      <c r="A54" s="45" t="s">
        <v>68</v>
      </c>
      <c r="B54" s="344" t="s">
        <v>575</v>
      </c>
      <c r="C54" s="340"/>
      <c r="D54" s="349"/>
      <c r="E54" s="349"/>
      <c r="F54" s="349"/>
      <c r="G54" s="349"/>
      <c r="H54" s="349"/>
      <c r="I54" s="349"/>
      <c r="J54" s="349"/>
      <c r="K54" s="7"/>
      <c r="M54" t="s">
        <v>85</v>
      </c>
      <c r="O54" s="3" t="s">
        <v>685</v>
      </c>
      <c r="P54" t="s">
        <v>91</v>
      </c>
      <c r="Q54" t="s">
        <v>686</v>
      </c>
      <c r="R54" t="s">
        <v>687</v>
      </c>
      <c r="T54" t="s">
        <v>687</v>
      </c>
      <c r="U54" t="s">
        <v>687</v>
      </c>
      <c r="V54" t="s">
        <v>688</v>
      </c>
      <c r="W54">
        <v>25</v>
      </c>
      <c r="X54" t="s">
        <v>689</v>
      </c>
      <c r="Y54" t="s">
        <v>98</v>
      </c>
      <c r="Z54" t="s">
        <v>690</v>
      </c>
    </row>
    <row r="55" spans="1:26">
      <c r="A55" s="45" t="s">
        <v>124</v>
      </c>
      <c r="B55" s="350"/>
      <c r="C55" s="350"/>
      <c r="D55" s="349"/>
      <c r="E55" s="349"/>
      <c r="F55" s="349"/>
      <c r="G55" s="349"/>
      <c r="H55" s="349"/>
      <c r="I55" s="349"/>
      <c r="J55" s="349"/>
      <c r="K55" s="7"/>
      <c r="P55" t="s">
        <v>687</v>
      </c>
      <c r="Q55" t="s">
        <v>687</v>
      </c>
      <c r="V55" t="s">
        <v>691</v>
      </c>
      <c r="W55">
        <v>50</v>
      </c>
      <c r="X55" t="s">
        <v>692</v>
      </c>
      <c r="Y55" t="s">
        <v>693</v>
      </c>
      <c r="Z55" t="s">
        <v>694</v>
      </c>
    </row>
    <row r="56" spans="1:26">
      <c r="A56" s="45" t="s">
        <v>132</v>
      </c>
      <c r="B56" s="344" t="s">
        <v>576</v>
      </c>
      <c r="C56" s="340"/>
      <c r="D56" s="349"/>
      <c r="E56" s="349"/>
      <c r="F56" s="349"/>
      <c r="G56" s="349"/>
      <c r="H56" s="349"/>
      <c r="I56" s="349"/>
      <c r="J56" s="349"/>
      <c r="K56" s="7"/>
      <c r="V56" t="s">
        <v>695</v>
      </c>
      <c r="W56" t="s">
        <v>687</v>
      </c>
      <c r="X56" t="s">
        <v>696</v>
      </c>
      <c r="Z56" t="s">
        <v>697</v>
      </c>
    </row>
    <row r="57" spans="1:26">
      <c r="A57" s="45" t="s">
        <v>131</v>
      </c>
      <c r="B57" s="344" t="s">
        <v>577</v>
      </c>
      <c r="C57" s="340"/>
      <c r="D57" s="349"/>
      <c r="E57" s="349"/>
      <c r="F57" s="349"/>
      <c r="G57" s="349"/>
      <c r="H57" s="349"/>
      <c r="I57" s="349"/>
      <c r="J57" s="349"/>
      <c r="K57" s="7"/>
      <c r="V57" s="4">
        <v>0.02</v>
      </c>
      <c r="X57" t="s">
        <v>687</v>
      </c>
      <c r="Z57" t="s">
        <v>698</v>
      </c>
    </row>
    <row r="58" spans="1:26">
      <c r="A58" s="45" t="s">
        <v>133</v>
      </c>
      <c r="B58" s="344" t="s">
        <v>578</v>
      </c>
      <c r="C58" s="340"/>
      <c r="D58" s="349"/>
      <c r="E58" s="349"/>
      <c r="F58" s="349"/>
      <c r="G58" s="349"/>
      <c r="H58" s="349"/>
      <c r="I58" s="349"/>
      <c r="J58" s="349"/>
      <c r="K58" s="7"/>
      <c r="V58" t="s">
        <v>699</v>
      </c>
      <c r="Z58" t="s">
        <v>700</v>
      </c>
    </row>
    <row r="59" spans="1:26">
      <c r="A59" s="45" t="s">
        <v>134</v>
      </c>
      <c r="B59" s="344" t="s">
        <v>443</v>
      </c>
      <c r="C59" s="340"/>
      <c r="D59" s="349"/>
      <c r="E59" s="349"/>
      <c r="F59" s="349"/>
      <c r="G59" s="349"/>
      <c r="H59" s="349"/>
      <c r="I59" s="349"/>
      <c r="J59" s="349"/>
      <c r="K59" s="7"/>
      <c r="V59" t="s">
        <v>687</v>
      </c>
      <c r="Z59" t="s">
        <v>701</v>
      </c>
    </row>
    <row r="60" spans="1:26">
      <c r="A60" s="45" t="s">
        <v>125</v>
      </c>
      <c r="B60" s="344" t="s">
        <v>93</v>
      </c>
      <c r="C60" s="340"/>
      <c r="D60" s="349"/>
      <c r="E60" s="349"/>
      <c r="F60" s="349"/>
      <c r="G60" s="349"/>
      <c r="H60" s="349"/>
      <c r="I60" s="349"/>
      <c r="J60" s="349"/>
      <c r="K60" s="7"/>
    </row>
    <row r="61" spans="1:26">
      <c r="A61" s="45" t="s">
        <v>135</v>
      </c>
      <c r="B61" s="344" t="s">
        <v>579</v>
      </c>
      <c r="C61" s="340"/>
      <c r="D61" s="349"/>
      <c r="E61" s="349"/>
      <c r="F61" s="349"/>
      <c r="G61" s="349"/>
      <c r="H61" s="349"/>
      <c r="I61" s="349"/>
      <c r="J61" s="349"/>
      <c r="K61" s="7"/>
    </row>
    <row r="62" spans="1:26">
      <c r="A62" s="45" t="s">
        <v>126</v>
      </c>
      <c r="B62" s="344" t="s">
        <v>580</v>
      </c>
      <c r="C62" s="340"/>
      <c r="D62" s="349"/>
      <c r="E62" s="349"/>
      <c r="F62" s="349"/>
      <c r="G62" s="349"/>
      <c r="H62" s="349"/>
      <c r="I62" s="349"/>
      <c r="J62" s="349"/>
      <c r="K62" s="7"/>
    </row>
    <row r="63" spans="1:26">
      <c r="A63" s="45" t="s">
        <v>127</v>
      </c>
      <c r="B63" s="344">
        <v>50</v>
      </c>
      <c r="C63" s="340"/>
      <c r="D63" s="349"/>
      <c r="E63" s="349"/>
      <c r="F63" s="349"/>
      <c r="G63" s="349"/>
      <c r="H63" s="349"/>
      <c r="I63" s="349"/>
      <c r="J63" s="349"/>
      <c r="K63" s="7"/>
    </row>
    <row r="64" spans="1:26">
      <c r="A64" s="45" t="s">
        <v>128</v>
      </c>
      <c r="B64" s="344" t="s">
        <v>283</v>
      </c>
      <c r="C64" s="340"/>
      <c r="D64" s="349"/>
      <c r="E64" s="349"/>
      <c r="F64" s="349"/>
      <c r="G64" s="349"/>
      <c r="H64" s="349"/>
      <c r="I64" s="349"/>
      <c r="J64" s="349"/>
      <c r="K64" s="7"/>
    </row>
    <row r="65" spans="1:21">
      <c r="A65" s="45" t="s">
        <v>140</v>
      </c>
      <c r="B65" s="344" t="s">
        <v>284</v>
      </c>
      <c r="C65" s="340"/>
      <c r="D65" s="349"/>
      <c r="E65" s="349"/>
      <c r="F65" s="349"/>
      <c r="G65" s="349"/>
      <c r="H65" s="349"/>
      <c r="I65" s="349"/>
      <c r="J65" s="349"/>
      <c r="K65" s="7"/>
    </row>
    <row r="66" spans="1:21">
      <c r="A66" s="45" t="s">
        <v>177</v>
      </c>
      <c r="B66" s="344" t="s">
        <v>581</v>
      </c>
      <c r="C66" s="340"/>
      <c r="D66" s="349"/>
      <c r="E66" s="349"/>
      <c r="F66" s="349"/>
      <c r="G66" s="349"/>
      <c r="H66" s="349"/>
      <c r="I66" s="349"/>
      <c r="J66" s="349"/>
      <c r="K66" s="7"/>
    </row>
    <row r="67" spans="1:21">
      <c r="A67" s="7"/>
      <c r="B67" s="7"/>
      <c r="C67" s="7"/>
      <c r="D67" s="7"/>
      <c r="E67" s="7"/>
      <c r="F67" s="7"/>
      <c r="G67" s="7"/>
      <c r="H67" s="7"/>
      <c r="I67" s="7"/>
      <c r="J67" s="7"/>
      <c r="K67" s="7"/>
    </row>
    <row r="68" spans="1:21">
      <c r="A68" s="41" t="s">
        <v>99</v>
      </c>
      <c r="B68" s="7"/>
      <c r="C68" s="7"/>
      <c r="D68" s="7"/>
      <c r="E68" s="7"/>
      <c r="F68" s="7"/>
      <c r="G68" s="7"/>
      <c r="H68" s="7"/>
      <c r="I68" s="7"/>
      <c r="J68" s="7"/>
      <c r="K68" s="7"/>
      <c r="Q68" t="s">
        <v>109</v>
      </c>
      <c r="T68" t="s">
        <v>120</v>
      </c>
    </row>
    <row r="69" spans="1:21" ht="14.25" thickBot="1">
      <c r="A69" s="54" t="s">
        <v>31</v>
      </c>
      <c r="B69" s="345" t="s">
        <v>48</v>
      </c>
      <c r="C69" s="326"/>
      <c r="D69" s="345" t="s">
        <v>29</v>
      </c>
      <c r="E69" s="345"/>
      <c r="F69" s="345"/>
      <c r="G69" s="345"/>
      <c r="H69" s="345"/>
      <c r="I69" s="345"/>
      <c r="J69" s="345"/>
      <c r="K69" s="7"/>
      <c r="M69" t="s">
        <v>110</v>
      </c>
      <c r="N69" t="s">
        <v>84</v>
      </c>
      <c r="O69" t="s">
        <v>111</v>
      </c>
      <c r="P69" t="s">
        <v>112</v>
      </c>
      <c r="Q69" t="s">
        <v>702</v>
      </c>
      <c r="R69" t="s">
        <v>118</v>
      </c>
      <c r="S69" t="s">
        <v>119</v>
      </c>
      <c r="T69" t="s">
        <v>702</v>
      </c>
      <c r="U69" t="s">
        <v>119</v>
      </c>
    </row>
    <row r="70" spans="1:21" ht="14.25" thickTop="1">
      <c r="A70" s="44" t="s">
        <v>100</v>
      </c>
      <c r="B70" s="346" t="s">
        <v>40</v>
      </c>
      <c r="C70" s="347"/>
      <c r="D70" s="353"/>
      <c r="E70" s="354"/>
      <c r="F70" s="354"/>
      <c r="G70" s="354"/>
      <c r="H70" s="354"/>
      <c r="I70" s="354"/>
      <c r="J70" s="355"/>
      <c r="K70" s="7"/>
      <c r="M70" t="s">
        <v>667</v>
      </c>
      <c r="N70" s="3" t="s">
        <v>703</v>
      </c>
      <c r="O70">
        <v>8</v>
      </c>
      <c r="P70" t="s">
        <v>113</v>
      </c>
      <c r="Q70" t="s">
        <v>704</v>
      </c>
      <c r="R70" t="s">
        <v>705</v>
      </c>
      <c r="T70" t="s">
        <v>98</v>
      </c>
      <c r="U70" t="s">
        <v>706</v>
      </c>
    </row>
    <row r="71" spans="1:21">
      <c r="A71" s="45" t="s">
        <v>68</v>
      </c>
      <c r="B71" s="464">
        <v>0.5</v>
      </c>
      <c r="C71" s="465"/>
      <c r="D71" s="356"/>
      <c r="E71" s="357"/>
      <c r="F71" s="357"/>
      <c r="G71" s="357"/>
      <c r="H71" s="357"/>
      <c r="I71" s="357"/>
      <c r="J71" s="358"/>
      <c r="K71" s="7"/>
      <c r="M71" t="s">
        <v>40</v>
      </c>
      <c r="N71" s="3" t="s">
        <v>618</v>
      </c>
      <c r="O71">
        <v>10</v>
      </c>
      <c r="P71" t="s">
        <v>114</v>
      </c>
      <c r="Q71" t="s">
        <v>707</v>
      </c>
      <c r="R71" t="s">
        <v>708</v>
      </c>
      <c r="T71" t="s">
        <v>709</v>
      </c>
      <c r="U71" t="s">
        <v>710</v>
      </c>
    </row>
    <row r="72" spans="1:21">
      <c r="A72" s="45" t="s">
        <v>129</v>
      </c>
      <c r="B72" s="344">
        <v>30</v>
      </c>
      <c r="C72" s="340"/>
      <c r="D72" s="356"/>
      <c r="E72" s="357"/>
      <c r="F72" s="357"/>
      <c r="G72" s="357"/>
      <c r="H72" s="357"/>
      <c r="I72" s="357"/>
      <c r="J72" s="358"/>
      <c r="K72" s="7"/>
      <c r="N72" s="3" t="s">
        <v>711</v>
      </c>
      <c r="O72">
        <v>20</v>
      </c>
      <c r="P72" t="s">
        <v>115</v>
      </c>
      <c r="U72" t="s">
        <v>712</v>
      </c>
    </row>
    <row r="73" spans="1:21">
      <c r="A73" s="45" t="s">
        <v>130</v>
      </c>
      <c r="B73" s="344" t="s">
        <v>115</v>
      </c>
      <c r="C73" s="340"/>
      <c r="D73" s="356"/>
      <c r="E73" s="357"/>
      <c r="F73" s="357"/>
      <c r="G73" s="357"/>
      <c r="H73" s="357"/>
      <c r="I73" s="357"/>
      <c r="J73" s="358"/>
      <c r="K73" s="7"/>
      <c r="N73" s="3"/>
      <c r="O73">
        <v>25</v>
      </c>
      <c r="P73" t="s">
        <v>116</v>
      </c>
      <c r="U73" t="s">
        <v>713</v>
      </c>
    </row>
    <row r="74" spans="1:21">
      <c r="A74" s="45" t="s">
        <v>72</v>
      </c>
      <c r="B74" s="350"/>
      <c r="C74" s="350"/>
      <c r="D74" s="356"/>
      <c r="E74" s="357"/>
      <c r="F74" s="357"/>
      <c r="G74" s="357"/>
      <c r="H74" s="357"/>
      <c r="I74" s="357"/>
      <c r="J74" s="358"/>
      <c r="K74" s="7"/>
      <c r="N74" s="3"/>
      <c r="P74" t="s">
        <v>117</v>
      </c>
      <c r="U74" t="s">
        <v>714</v>
      </c>
    </row>
    <row r="75" spans="1:21">
      <c r="A75" s="45" t="s">
        <v>715</v>
      </c>
      <c r="B75" s="344" t="s">
        <v>571</v>
      </c>
      <c r="C75" s="340"/>
      <c r="D75" s="356"/>
      <c r="E75" s="357"/>
      <c r="F75" s="357"/>
      <c r="G75" s="357"/>
      <c r="H75" s="357"/>
      <c r="I75" s="357"/>
      <c r="J75" s="358"/>
      <c r="K75" s="7"/>
      <c r="N75" s="3"/>
      <c r="U75" t="s">
        <v>716</v>
      </c>
    </row>
    <row r="76" spans="1:21">
      <c r="A76" s="45" t="s">
        <v>136</v>
      </c>
      <c r="B76" s="344" t="s">
        <v>572</v>
      </c>
      <c r="C76" s="340"/>
      <c r="D76" s="356"/>
      <c r="E76" s="357"/>
      <c r="F76" s="357"/>
      <c r="G76" s="357"/>
      <c r="H76" s="357"/>
      <c r="I76" s="357"/>
      <c r="J76" s="358"/>
      <c r="K76" s="7"/>
      <c r="N76" s="3"/>
      <c r="U76" t="s">
        <v>717</v>
      </c>
    </row>
    <row r="77" spans="1:21">
      <c r="A77" s="45" t="s">
        <v>137</v>
      </c>
      <c r="B77" s="362" t="s">
        <v>582</v>
      </c>
      <c r="C77" s="342"/>
      <c r="D77" s="356"/>
      <c r="E77" s="357"/>
      <c r="F77" s="357"/>
      <c r="G77" s="357"/>
      <c r="H77" s="357"/>
      <c r="I77" s="357"/>
      <c r="J77" s="358"/>
      <c r="K77" s="7"/>
      <c r="N77" s="3"/>
    </row>
    <row r="78" spans="1:21">
      <c r="A78" s="45" t="s">
        <v>138</v>
      </c>
      <c r="B78" s="363"/>
      <c r="C78" s="364"/>
      <c r="D78" s="356"/>
      <c r="E78" s="357"/>
      <c r="F78" s="357"/>
      <c r="G78" s="357"/>
      <c r="H78" s="357"/>
      <c r="I78" s="357"/>
      <c r="J78" s="358"/>
      <c r="K78" s="7"/>
      <c r="N78" s="3"/>
    </row>
    <row r="79" spans="1:21">
      <c r="A79" s="45" t="s">
        <v>715</v>
      </c>
      <c r="B79" s="340" t="s">
        <v>583</v>
      </c>
      <c r="C79" s="341"/>
      <c r="D79" s="356"/>
      <c r="E79" s="357"/>
      <c r="F79" s="357"/>
      <c r="G79" s="357"/>
      <c r="H79" s="357"/>
      <c r="I79" s="357"/>
      <c r="J79" s="358"/>
      <c r="K79" s="7"/>
      <c r="N79" s="3"/>
    </row>
    <row r="80" spans="1:21">
      <c r="A80" s="45" t="s">
        <v>139</v>
      </c>
      <c r="B80" s="344" t="s">
        <v>584</v>
      </c>
      <c r="C80" s="340"/>
      <c r="D80" s="359"/>
      <c r="E80" s="360"/>
      <c r="F80" s="360"/>
      <c r="G80" s="360"/>
      <c r="H80" s="360"/>
      <c r="I80" s="360"/>
      <c r="J80" s="361"/>
      <c r="K80" s="7"/>
      <c r="N80" s="3"/>
    </row>
    <row r="81" spans="1:18">
      <c r="A81" s="7"/>
      <c r="B81" s="7"/>
      <c r="C81" s="7"/>
      <c r="D81" s="7"/>
      <c r="E81" s="7"/>
      <c r="F81" s="7"/>
      <c r="G81" s="7"/>
      <c r="H81" s="7"/>
      <c r="I81" s="7"/>
      <c r="J81" s="7"/>
      <c r="K81" s="7"/>
    </row>
    <row r="82" spans="1:18">
      <c r="A82" s="41" t="s">
        <v>226</v>
      </c>
      <c r="B82" s="7"/>
      <c r="C82" s="7"/>
      <c r="D82" s="7"/>
      <c r="E82" s="7"/>
      <c r="F82" s="7"/>
      <c r="G82" s="7"/>
      <c r="H82" s="7"/>
      <c r="I82" s="7"/>
      <c r="J82" s="7"/>
      <c r="K82" s="7"/>
      <c r="M82" t="s">
        <v>84</v>
      </c>
      <c r="N82" t="s">
        <v>718</v>
      </c>
      <c r="O82" t="s">
        <v>719</v>
      </c>
      <c r="P82" t="s">
        <v>720</v>
      </c>
      <c r="Q82" t="s">
        <v>721</v>
      </c>
      <c r="R82" t="s">
        <v>227</v>
      </c>
    </row>
    <row r="83" spans="1:18" ht="14.25" thickBot="1">
      <c r="A83" s="54" t="s">
        <v>31</v>
      </c>
      <c r="B83" s="345" t="s">
        <v>48</v>
      </c>
      <c r="C83" s="326"/>
      <c r="D83" s="345" t="s">
        <v>29</v>
      </c>
      <c r="E83" s="345"/>
      <c r="F83" s="345"/>
      <c r="G83" s="345"/>
      <c r="H83" s="345"/>
      <c r="I83" s="345"/>
      <c r="J83" s="345"/>
      <c r="K83" s="7"/>
      <c r="M83" s="3" t="s">
        <v>711</v>
      </c>
      <c r="N83" t="s">
        <v>228</v>
      </c>
      <c r="O83" t="s">
        <v>228</v>
      </c>
      <c r="P83" t="s">
        <v>229</v>
      </c>
      <c r="Q83" t="s">
        <v>228</v>
      </c>
      <c r="R83" t="s">
        <v>115</v>
      </c>
    </row>
    <row r="84" spans="1:18" ht="14.25" thickTop="1">
      <c r="A84" s="44" t="s">
        <v>230</v>
      </c>
      <c r="B84" s="329"/>
      <c r="C84" s="365"/>
      <c r="D84" s="348"/>
      <c r="E84" s="348"/>
      <c r="F84" s="348"/>
      <c r="G84" s="348"/>
      <c r="H84" s="348"/>
      <c r="I84" s="348"/>
      <c r="J84" s="348"/>
      <c r="K84" s="7"/>
      <c r="M84" s="3" t="s">
        <v>722</v>
      </c>
      <c r="N84" t="s">
        <v>231</v>
      </c>
      <c r="O84" t="s">
        <v>231</v>
      </c>
      <c r="P84" t="s">
        <v>232</v>
      </c>
      <c r="Q84" t="s">
        <v>231</v>
      </c>
      <c r="R84" t="s">
        <v>233</v>
      </c>
    </row>
    <row r="85" spans="1:18">
      <c r="A85" s="45" t="s">
        <v>234</v>
      </c>
      <c r="B85" s="366"/>
      <c r="C85" s="366"/>
      <c r="D85" s="349"/>
      <c r="E85" s="349"/>
      <c r="F85" s="349"/>
      <c r="G85" s="349"/>
      <c r="H85" s="349"/>
      <c r="I85" s="349"/>
      <c r="J85" s="349"/>
      <c r="K85" s="7"/>
      <c r="M85" s="3"/>
      <c r="P85" t="s">
        <v>228</v>
      </c>
      <c r="R85" t="s">
        <v>235</v>
      </c>
    </row>
    <row r="86" spans="1:18">
      <c r="A86" s="45" t="s">
        <v>723</v>
      </c>
      <c r="B86" s="336"/>
      <c r="C86" s="367"/>
      <c r="D86" s="349"/>
      <c r="E86" s="349"/>
      <c r="F86" s="349"/>
      <c r="G86" s="349"/>
      <c r="H86" s="349"/>
      <c r="I86" s="349"/>
      <c r="J86" s="349"/>
      <c r="K86" s="7"/>
      <c r="R86" t="s">
        <v>236</v>
      </c>
    </row>
    <row r="87" spans="1:18">
      <c r="A87" s="45" t="s">
        <v>724</v>
      </c>
      <c r="B87" s="336"/>
      <c r="C87" s="367"/>
      <c r="D87" s="349"/>
      <c r="E87" s="349"/>
      <c r="F87" s="349"/>
      <c r="G87" s="349"/>
      <c r="H87" s="349"/>
      <c r="I87" s="349"/>
      <c r="J87" s="349"/>
      <c r="K87" s="7"/>
      <c r="R87" t="s">
        <v>237</v>
      </c>
    </row>
    <row r="88" spans="1:18">
      <c r="A88" s="45" t="s">
        <v>725</v>
      </c>
      <c r="B88" s="336"/>
      <c r="C88" s="367"/>
      <c r="D88" s="349"/>
      <c r="E88" s="349"/>
      <c r="F88" s="349"/>
      <c r="G88" s="349"/>
      <c r="H88" s="349"/>
      <c r="I88" s="349"/>
      <c r="J88" s="349"/>
      <c r="K88" s="7"/>
    </row>
    <row r="89" spans="1:18">
      <c r="A89" s="45" t="s">
        <v>726</v>
      </c>
      <c r="B89" s="336"/>
      <c r="C89" s="367"/>
      <c r="D89" s="349"/>
      <c r="E89" s="349"/>
      <c r="F89" s="349"/>
      <c r="G89" s="349"/>
      <c r="H89" s="349"/>
      <c r="I89" s="349"/>
      <c r="J89" s="349"/>
      <c r="K89" s="7"/>
    </row>
    <row r="90" spans="1:18">
      <c r="A90" s="45" t="s">
        <v>70</v>
      </c>
      <c r="B90" s="336"/>
      <c r="C90" s="367"/>
      <c r="D90" s="349"/>
      <c r="E90" s="349"/>
      <c r="F90" s="349"/>
      <c r="G90" s="349"/>
      <c r="H90" s="349"/>
      <c r="I90" s="349"/>
      <c r="J90" s="349"/>
      <c r="K90" s="7"/>
    </row>
    <row r="91" spans="1:18">
      <c r="A91" s="45" t="s">
        <v>238</v>
      </c>
      <c r="B91" s="370"/>
      <c r="C91" s="370"/>
      <c r="D91" s="349"/>
      <c r="E91" s="349"/>
      <c r="F91" s="349"/>
      <c r="G91" s="349"/>
      <c r="H91" s="349"/>
      <c r="I91" s="349"/>
      <c r="J91" s="349"/>
      <c r="K91" s="7"/>
    </row>
    <row r="92" spans="1:18">
      <c r="A92" s="45" t="s">
        <v>715</v>
      </c>
      <c r="B92" s="336"/>
      <c r="C92" s="367"/>
      <c r="D92" s="349"/>
      <c r="E92" s="349"/>
      <c r="F92" s="349"/>
      <c r="G92" s="349"/>
      <c r="H92" s="349"/>
      <c r="I92" s="349"/>
      <c r="J92" s="349"/>
      <c r="K92" s="7"/>
    </row>
    <row r="93" spans="1:18">
      <c r="A93" s="45" t="s">
        <v>136</v>
      </c>
      <c r="B93" s="336"/>
      <c r="C93" s="367"/>
      <c r="D93" s="349"/>
      <c r="E93" s="349"/>
      <c r="F93" s="349"/>
      <c r="G93" s="349"/>
      <c r="H93" s="349"/>
      <c r="I93" s="349"/>
      <c r="J93" s="349"/>
      <c r="K93" s="7"/>
    </row>
    <row r="94" spans="1:18">
      <c r="A94" s="45" t="s">
        <v>137</v>
      </c>
      <c r="B94" s="371"/>
      <c r="C94" s="372"/>
      <c r="D94" s="349"/>
      <c r="E94" s="349"/>
      <c r="F94" s="349"/>
      <c r="G94" s="349"/>
      <c r="H94" s="349"/>
      <c r="I94" s="349"/>
      <c r="J94" s="349"/>
      <c r="K94" s="7"/>
    </row>
    <row r="95" spans="1:18">
      <c r="A95" s="45" t="s">
        <v>239</v>
      </c>
      <c r="B95" s="336"/>
      <c r="C95" s="367"/>
      <c r="D95" s="349"/>
      <c r="E95" s="349"/>
      <c r="F95" s="349"/>
      <c r="G95" s="349"/>
      <c r="H95" s="349"/>
      <c r="I95" s="349"/>
      <c r="J95" s="349"/>
      <c r="K95" s="7"/>
    </row>
    <row r="96" spans="1:18">
      <c r="A96" s="45" t="s">
        <v>178</v>
      </c>
      <c r="B96" s="336"/>
      <c r="C96" s="367"/>
      <c r="D96" s="349"/>
      <c r="E96" s="349"/>
      <c r="F96" s="349"/>
      <c r="G96" s="349"/>
      <c r="H96" s="349"/>
      <c r="I96" s="349"/>
      <c r="J96" s="349"/>
      <c r="K96" s="7"/>
    </row>
    <row r="97" spans="1:11">
      <c r="A97" s="45" t="s">
        <v>727</v>
      </c>
      <c r="B97" s="336"/>
      <c r="C97" s="367"/>
      <c r="D97" s="349"/>
      <c r="E97" s="349"/>
      <c r="F97" s="349"/>
      <c r="G97" s="349"/>
      <c r="H97" s="349"/>
      <c r="I97" s="349"/>
      <c r="J97" s="349"/>
      <c r="K97" s="7"/>
    </row>
    <row r="99" spans="1:11">
      <c r="A99" s="41" t="s">
        <v>728</v>
      </c>
      <c r="B99" s="7" t="s">
        <v>729</v>
      </c>
      <c r="E99" s="324" t="s">
        <v>730</v>
      </c>
    </row>
    <row r="100" spans="1:11" ht="18.75" customHeight="1">
      <c r="A100" s="325" t="s">
        <v>731</v>
      </c>
      <c r="B100" s="368" t="s">
        <v>749</v>
      </c>
      <c r="C100" s="368"/>
      <c r="E100" s="369" t="s">
        <v>732</v>
      </c>
      <c r="F100" s="369"/>
    </row>
    <row r="101" spans="1:11" ht="18.75" customHeight="1">
      <c r="A101" s="325" t="s">
        <v>733</v>
      </c>
      <c r="B101" s="368" t="s">
        <v>749</v>
      </c>
      <c r="C101" s="368"/>
      <c r="E101" s="369" t="s">
        <v>732</v>
      </c>
      <c r="F101" s="369"/>
    </row>
    <row r="102" spans="1:11" ht="18.75" customHeight="1">
      <c r="A102" s="325" t="s">
        <v>734</v>
      </c>
      <c r="B102" s="470" t="s">
        <v>565</v>
      </c>
      <c r="C102" s="470"/>
      <c r="E102" s="369" t="s">
        <v>732</v>
      </c>
      <c r="F102" s="369"/>
    </row>
    <row r="103" spans="1:11" ht="18.75" customHeight="1">
      <c r="A103" s="325" t="s">
        <v>735</v>
      </c>
      <c r="B103" s="470" t="s">
        <v>746</v>
      </c>
      <c r="C103" s="470"/>
      <c r="E103" s="369" t="s">
        <v>732</v>
      </c>
      <c r="F103" s="369"/>
    </row>
    <row r="104" spans="1:11" ht="18.75" customHeight="1">
      <c r="A104" s="325" t="s">
        <v>736</v>
      </c>
      <c r="B104" s="470" t="s">
        <v>565</v>
      </c>
      <c r="C104" s="470"/>
      <c r="E104" s="369" t="s">
        <v>737</v>
      </c>
      <c r="F104" s="369"/>
    </row>
    <row r="105" spans="1:11" ht="18.75" customHeight="1">
      <c r="A105" s="325" t="s">
        <v>738</v>
      </c>
      <c r="B105" s="470" t="s">
        <v>744</v>
      </c>
      <c r="C105" s="470"/>
      <c r="E105" s="369" t="s">
        <v>739</v>
      </c>
      <c r="F105" s="369"/>
    </row>
    <row r="106" spans="1:11" ht="18.75" customHeight="1">
      <c r="A106" s="325" t="s">
        <v>740</v>
      </c>
      <c r="B106" s="470" t="s">
        <v>745</v>
      </c>
      <c r="C106" s="470"/>
      <c r="E106" s="369" t="s">
        <v>739</v>
      </c>
      <c r="F106" s="369"/>
    </row>
  </sheetData>
  <mergeCells count="105">
    <mergeCell ref="B105:C105"/>
    <mergeCell ref="E105:F105"/>
    <mergeCell ref="B106:C106"/>
    <mergeCell ref="E106:F106"/>
    <mergeCell ref="B102:C102"/>
    <mergeCell ref="E102:F102"/>
    <mergeCell ref="B103:C103"/>
    <mergeCell ref="E103:F103"/>
    <mergeCell ref="B104:C104"/>
    <mergeCell ref="E104:F104"/>
    <mergeCell ref="B100:C100"/>
    <mergeCell ref="E100:F100"/>
    <mergeCell ref="B101:C101"/>
    <mergeCell ref="E101:F101"/>
    <mergeCell ref="B90:C90"/>
    <mergeCell ref="B91:C91"/>
    <mergeCell ref="B92:C92"/>
    <mergeCell ref="B93:C93"/>
    <mergeCell ref="B94:C94"/>
    <mergeCell ref="B95:C95"/>
    <mergeCell ref="B83:C83"/>
    <mergeCell ref="D83:J83"/>
    <mergeCell ref="B84:C84"/>
    <mergeCell ref="D84:J97"/>
    <mergeCell ref="B85:C85"/>
    <mergeCell ref="B86:C86"/>
    <mergeCell ref="B87:C87"/>
    <mergeCell ref="B88:C88"/>
    <mergeCell ref="B89:C89"/>
    <mergeCell ref="B96:C96"/>
    <mergeCell ref="B97:C97"/>
    <mergeCell ref="D69:J69"/>
    <mergeCell ref="B70:C70"/>
    <mergeCell ref="D70:J80"/>
    <mergeCell ref="B71:C71"/>
    <mergeCell ref="B72:C72"/>
    <mergeCell ref="B73:C73"/>
    <mergeCell ref="B58:C58"/>
    <mergeCell ref="B59:C59"/>
    <mergeCell ref="B60:C60"/>
    <mergeCell ref="B61:C61"/>
    <mergeCell ref="B62:C62"/>
    <mergeCell ref="B63:C63"/>
    <mergeCell ref="B74:C74"/>
    <mergeCell ref="B75:C75"/>
    <mergeCell ref="B76:C76"/>
    <mergeCell ref="B77:C77"/>
    <mergeCell ref="B78:C78"/>
    <mergeCell ref="B79:C79"/>
    <mergeCell ref="B64:C64"/>
    <mergeCell ref="B65:C65"/>
    <mergeCell ref="B66:C66"/>
    <mergeCell ref="B69:C69"/>
    <mergeCell ref="B80:C80"/>
    <mergeCell ref="Y49:Z49"/>
    <mergeCell ref="B51:C51"/>
    <mergeCell ref="D51:J51"/>
    <mergeCell ref="B52:C52"/>
    <mergeCell ref="D52:J66"/>
    <mergeCell ref="B53:C53"/>
    <mergeCell ref="B54:C54"/>
    <mergeCell ref="B55:C55"/>
    <mergeCell ref="B56:C56"/>
    <mergeCell ref="B57:C57"/>
    <mergeCell ref="B34:C34"/>
    <mergeCell ref="D34:J34"/>
    <mergeCell ref="B35:C35"/>
    <mergeCell ref="D35:J48"/>
    <mergeCell ref="B36:C36"/>
    <mergeCell ref="B37:C37"/>
    <mergeCell ref="B38:C38"/>
    <mergeCell ref="B39:C39"/>
    <mergeCell ref="B40:C40"/>
    <mergeCell ref="B26:C26"/>
    <mergeCell ref="B27:C27"/>
    <mergeCell ref="B28:C28"/>
    <mergeCell ref="B29:C29"/>
    <mergeCell ref="B30:C30"/>
    <mergeCell ref="B31:C31"/>
    <mergeCell ref="B18:C18"/>
    <mergeCell ref="D18:J18"/>
    <mergeCell ref="B19:C19"/>
    <mergeCell ref="D19:J31"/>
    <mergeCell ref="B20:C20"/>
    <mergeCell ref="B21:C21"/>
    <mergeCell ref="B22:C22"/>
    <mergeCell ref="B23:C23"/>
    <mergeCell ref="B24:C24"/>
    <mergeCell ref="B25:C25"/>
    <mergeCell ref="B10:C10"/>
    <mergeCell ref="D10:J10"/>
    <mergeCell ref="B11:C11"/>
    <mergeCell ref="D11:J15"/>
    <mergeCell ref="B12:C12"/>
    <mergeCell ref="B13:C13"/>
    <mergeCell ref="B14:C14"/>
    <mergeCell ref="B15:C15"/>
    <mergeCell ref="B5:D5"/>
    <mergeCell ref="E5:G5"/>
    <mergeCell ref="H5:J5"/>
    <mergeCell ref="B6:D6"/>
    <mergeCell ref="E6:G6"/>
    <mergeCell ref="H6:J7"/>
    <mergeCell ref="B7:D7"/>
    <mergeCell ref="E7:G7"/>
  </mergeCells>
  <phoneticPr fontId="3"/>
  <dataValidations count="64">
    <dataValidation allowBlank="1" showInputMessage="1" showErrorMessage="1" prompt="気象データの観測地点を記入してください" sqref="B100:B106 IX100:IX106 ST100:ST106 ACP100:ACP106 AML100:AML106 AWH100:AWH106 BGD100:BGD106 BPZ100:BPZ106 BZV100:BZV106 CJR100:CJR106 CTN100:CTN106 DDJ100:DDJ106 DNF100:DNF106 DXB100:DXB106 EGX100:EGX106 EQT100:EQT106 FAP100:FAP106 FKL100:FKL106 FUH100:FUH106 GED100:GED106 GNZ100:GNZ106 GXV100:GXV106 HHR100:HHR106 HRN100:HRN106 IBJ100:IBJ106 ILF100:ILF106 IVB100:IVB106 JEX100:JEX106 JOT100:JOT106 JYP100:JYP106 KIL100:KIL106 KSH100:KSH106 LCD100:LCD106 LLZ100:LLZ106 LVV100:LVV106 MFR100:MFR106 MPN100:MPN106 MZJ100:MZJ106 NJF100:NJF106 NTB100:NTB106 OCX100:OCX106 OMT100:OMT106 OWP100:OWP106 PGL100:PGL106 PQH100:PQH106 QAD100:QAD106 QJZ100:QJZ106 QTV100:QTV106 RDR100:RDR106 RNN100:RNN106 RXJ100:RXJ106 SHF100:SHF106 SRB100:SRB106 TAX100:TAX106 TKT100:TKT106 TUP100:TUP106 UEL100:UEL106 UOH100:UOH106 UYD100:UYD106 VHZ100:VHZ106 VRV100:VRV106 WBR100:WBR106 WLN100:WLN106 WVJ100:WVJ106 B65636:B65642 IX65636:IX65642 ST65636:ST65642 ACP65636:ACP65642 AML65636:AML65642 AWH65636:AWH65642 BGD65636:BGD65642 BPZ65636:BPZ65642 BZV65636:BZV65642 CJR65636:CJR65642 CTN65636:CTN65642 DDJ65636:DDJ65642 DNF65636:DNF65642 DXB65636:DXB65642 EGX65636:EGX65642 EQT65636:EQT65642 FAP65636:FAP65642 FKL65636:FKL65642 FUH65636:FUH65642 GED65636:GED65642 GNZ65636:GNZ65642 GXV65636:GXV65642 HHR65636:HHR65642 HRN65636:HRN65642 IBJ65636:IBJ65642 ILF65636:ILF65642 IVB65636:IVB65642 JEX65636:JEX65642 JOT65636:JOT65642 JYP65636:JYP65642 KIL65636:KIL65642 KSH65636:KSH65642 LCD65636:LCD65642 LLZ65636:LLZ65642 LVV65636:LVV65642 MFR65636:MFR65642 MPN65636:MPN65642 MZJ65636:MZJ65642 NJF65636:NJF65642 NTB65636:NTB65642 OCX65636:OCX65642 OMT65636:OMT65642 OWP65636:OWP65642 PGL65636:PGL65642 PQH65636:PQH65642 QAD65636:QAD65642 QJZ65636:QJZ65642 QTV65636:QTV65642 RDR65636:RDR65642 RNN65636:RNN65642 RXJ65636:RXJ65642 SHF65636:SHF65642 SRB65636:SRB65642 TAX65636:TAX65642 TKT65636:TKT65642 TUP65636:TUP65642 UEL65636:UEL65642 UOH65636:UOH65642 UYD65636:UYD65642 VHZ65636:VHZ65642 VRV65636:VRV65642 WBR65636:WBR65642 WLN65636:WLN65642 WVJ65636:WVJ65642 B131172:B131178 IX131172:IX131178 ST131172:ST131178 ACP131172:ACP131178 AML131172:AML131178 AWH131172:AWH131178 BGD131172:BGD131178 BPZ131172:BPZ131178 BZV131172:BZV131178 CJR131172:CJR131178 CTN131172:CTN131178 DDJ131172:DDJ131178 DNF131172:DNF131178 DXB131172:DXB131178 EGX131172:EGX131178 EQT131172:EQT131178 FAP131172:FAP131178 FKL131172:FKL131178 FUH131172:FUH131178 GED131172:GED131178 GNZ131172:GNZ131178 GXV131172:GXV131178 HHR131172:HHR131178 HRN131172:HRN131178 IBJ131172:IBJ131178 ILF131172:ILF131178 IVB131172:IVB131178 JEX131172:JEX131178 JOT131172:JOT131178 JYP131172:JYP131178 KIL131172:KIL131178 KSH131172:KSH131178 LCD131172:LCD131178 LLZ131172:LLZ131178 LVV131172:LVV131178 MFR131172:MFR131178 MPN131172:MPN131178 MZJ131172:MZJ131178 NJF131172:NJF131178 NTB131172:NTB131178 OCX131172:OCX131178 OMT131172:OMT131178 OWP131172:OWP131178 PGL131172:PGL131178 PQH131172:PQH131178 QAD131172:QAD131178 QJZ131172:QJZ131178 QTV131172:QTV131178 RDR131172:RDR131178 RNN131172:RNN131178 RXJ131172:RXJ131178 SHF131172:SHF131178 SRB131172:SRB131178 TAX131172:TAX131178 TKT131172:TKT131178 TUP131172:TUP131178 UEL131172:UEL131178 UOH131172:UOH131178 UYD131172:UYD131178 VHZ131172:VHZ131178 VRV131172:VRV131178 WBR131172:WBR131178 WLN131172:WLN131178 WVJ131172:WVJ131178 B196708:B196714 IX196708:IX196714 ST196708:ST196714 ACP196708:ACP196714 AML196708:AML196714 AWH196708:AWH196714 BGD196708:BGD196714 BPZ196708:BPZ196714 BZV196708:BZV196714 CJR196708:CJR196714 CTN196708:CTN196714 DDJ196708:DDJ196714 DNF196708:DNF196714 DXB196708:DXB196714 EGX196708:EGX196714 EQT196708:EQT196714 FAP196708:FAP196714 FKL196708:FKL196714 FUH196708:FUH196714 GED196708:GED196714 GNZ196708:GNZ196714 GXV196708:GXV196714 HHR196708:HHR196714 HRN196708:HRN196714 IBJ196708:IBJ196714 ILF196708:ILF196714 IVB196708:IVB196714 JEX196708:JEX196714 JOT196708:JOT196714 JYP196708:JYP196714 KIL196708:KIL196714 KSH196708:KSH196714 LCD196708:LCD196714 LLZ196708:LLZ196714 LVV196708:LVV196714 MFR196708:MFR196714 MPN196708:MPN196714 MZJ196708:MZJ196714 NJF196708:NJF196714 NTB196708:NTB196714 OCX196708:OCX196714 OMT196708:OMT196714 OWP196708:OWP196714 PGL196708:PGL196714 PQH196708:PQH196714 QAD196708:QAD196714 QJZ196708:QJZ196714 QTV196708:QTV196714 RDR196708:RDR196714 RNN196708:RNN196714 RXJ196708:RXJ196714 SHF196708:SHF196714 SRB196708:SRB196714 TAX196708:TAX196714 TKT196708:TKT196714 TUP196708:TUP196714 UEL196708:UEL196714 UOH196708:UOH196714 UYD196708:UYD196714 VHZ196708:VHZ196714 VRV196708:VRV196714 WBR196708:WBR196714 WLN196708:WLN196714 WVJ196708:WVJ196714 B262244:B262250 IX262244:IX262250 ST262244:ST262250 ACP262244:ACP262250 AML262244:AML262250 AWH262244:AWH262250 BGD262244:BGD262250 BPZ262244:BPZ262250 BZV262244:BZV262250 CJR262244:CJR262250 CTN262244:CTN262250 DDJ262244:DDJ262250 DNF262244:DNF262250 DXB262244:DXB262250 EGX262244:EGX262250 EQT262244:EQT262250 FAP262244:FAP262250 FKL262244:FKL262250 FUH262244:FUH262250 GED262244:GED262250 GNZ262244:GNZ262250 GXV262244:GXV262250 HHR262244:HHR262250 HRN262244:HRN262250 IBJ262244:IBJ262250 ILF262244:ILF262250 IVB262244:IVB262250 JEX262244:JEX262250 JOT262244:JOT262250 JYP262244:JYP262250 KIL262244:KIL262250 KSH262244:KSH262250 LCD262244:LCD262250 LLZ262244:LLZ262250 LVV262244:LVV262250 MFR262244:MFR262250 MPN262244:MPN262250 MZJ262244:MZJ262250 NJF262244:NJF262250 NTB262244:NTB262250 OCX262244:OCX262250 OMT262244:OMT262250 OWP262244:OWP262250 PGL262244:PGL262250 PQH262244:PQH262250 QAD262244:QAD262250 QJZ262244:QJZ262250 QTV262244:QTV262250 RDR262244:RDR262250 RNN262244:RNN262250 RXJ262244:RXJ262250 SHF262244:SHF262250 SRB262244:SRB262250 TAX262244:TAX262250 TKT262244:TKT262250 TUP262244:TUP262250 UEL262244:UEL262250 UOH262244:UOH262250 UYD262244:UYD262250 VHZ262244:VHZ262250 VRV262244:VRV262250 WBR262244:WBR262250 WLN262244:WLN262250 WVJ262244:WVJ262250 B327780:B327786 IX327780:IX327786 ST327780:ST327786 ACP327780:ACP327786 AML327780:AML327786 AWH327780:AWH327786 BGD327780:BGD327786 BPZ327780:BPZ327786 BZV327780:BZV327786 CJR327780:CJR327786 CTN327780:CTN327786 DDJ327780:DDJ327786 DNF327780:DNF327786 DXB327780:DXB327786 EGX327780:EGX327786 EQT327780:EQT327786 FAP327780:FAP327786 FKL327780:FKL327786 FUH327780:FUH327786 GED327780:GED327786 GNZ327780:GNZ327786 GXV327780:GXV327786 HHR327780:HHR327786 HRN327780:HRN327786 IBJ327780:IBJ327786 ILF327780:ILF327786 IVB327780:IVB327786 JEX327780:JEX327786 JOT327780:JOT327786 JYP327780:JYP327786 KIL327780:KIL327786 KSH327780:KSH327786 LCD327780:LCD327786 LLZ327780:LLZ327786 LVV327780:LVV327786 MFR327780:MFR327786 MPN327780:MPN327786 MZJ327780:MZJ327786 NJF327780:NJF327786 NTB327780:NTB327786 OCX327780:OCX327786 OMT327780:OMT327786 OWP327780:OWP327786 PGL327780:PGL327786 PQH327780:PQH327786 QAD327780:QAD327786 QJZ327780:QJZ327786 QTV327780:QTV327786 RDR327780:RDR327786 RNN327780:RNN327786 RXJ327780:RXJ327786 SHF327780:SHF327786 SRB327780:SRB327786 TAX327780:TAX327786 TKT327780:TKT327786 TUP327780:TUP327786 UEL327780:UEL327786 UOH327780:UOH327786 UYD327780:UYD327786 VHZ327780:VHZ327786 VRV327780:VRV327786 WBR327780:WBR327786 WLN327780:WLN327786 WVJ327780:WVJ327786 B393316:B393322 IX393316:IX393322 ST393316:ST393322 ACP393316:ACP393322 AML393316:AML393322 AWH393316:AWH393322 BGD393316:BGD393322 BPZ393316:BPZ393322 BZV393316:BZV393322 CJR393316:CJR393322 CTN393316:CTN393322 DDJ393316:DDJ393322 DNF393316:DNF393322 DXB393316:DXB393322 EGX393316:EGX393322 EQT393316:EQT393322 FAP393316:FAP393322 FKL393316:FKL393322 FUH393316:FUH393322 GED393316:GED393322 GNZ393316:GNZ393322 GXV393316:GXV393322 HHR393316:HHR393322 HRN393316:HRN393322 IBJ393316:IBJ393322 ILF393316:ILF393322 IVB393316:IVB393322 JEX393316:JEX393322 JOT393316:JOT393322 JYP393316:JYP393322 KIL393316:KIL393322 KSH393316:KSH393322 LCD393316:LCD393322 LLZ393316:LLZ393322 LVV393316:LVV393322 MFR393316:MFR393322 MPN393316:MPN393322 MZJ393316:MZJ393322 NJF393316:NJF393322 NTB393316:NTB393322 OCX393316:OCX393322 OMT393316:OMT393322 OWP393316:OWP393322 PGL393316:PGL393322 PQH393316:PQH393322 QAD393316:QAD393322 QJZ393316:QJZ393322 QTV393316:QTV393322 RDR393316:RDR393322 RNN393316:RNN393322 RXJ393316:RXJ393322 SHF393316:SHF393322 SRB393316:SRB393322 TAX393316:TAX393322 TKT393316:TKT393322 TUP393316:TUP393322 UEL393316:UEL393322 UOH393316:UOH393322 UYD393316:UYD393322 VHZ393316:VHZ393322 VRV393316:VRV393322 WBR393316:WBR393322 WLN393316:WLN393322 WVJ393316:WVJ393322 B458852:B458858 IX458852:IX458858 ST458852:ST458858 ACP458852:ACP458858 AML458852:AML458858 AWH458852:AWH458858 BGD458852:BGD458858 BPZ458852:BPZ458858 BZV458852:BZV458858 CJR458852:CJR458858 CTN458852:CTN458858 DDJ458852:DDJ458858 DNF458852:DNF458858 DXB458852:DXB458858 EGX458852:EGX458858 EQT458852:EQT458858 FAP458852:FAP458858 FKL458852:FKL458858 FUH458852:FUH458858 GED458852:GED458858 GNZ458852:GNZ458858 GXV458852:GXV458858 HHR458852:HHR458858 HRN458852:HRN458858 IBJ458852:IBJ458858 ILF458852:ILF458858 IVB458852:IVB458858 JEX458852:JEX458858 JOT458852:JOT458858 JYP458852:JYP458858 KIL458852:KIL458858 KSH458852:KSH458858 LCD458852:LCD458858 LLZ458852:LLZ458858 LVV458852:LVV458858 MFR458852:MFR458858 MPN458852:MPN458858 MZJ458852:MZJ458858 NJF458852:NJF458858 NTB458852:NTB458858 OCX458852:OCX458858 OMT458852:OMT458858 OWP458852:OWP458858 PGL458852:PGL458858 PQH458852:PQH458858 QAD458852:QAD458858 QJZ458852:QJZ458858 QTV458852:QTV458858 RDR458852:RDR458858 RNN458852:RNN458858 RXJ458852:RXJ458858 SHF458852:SHF458858 SRB458852:SRB458858 TAX458852:TAX458858 TKT458852:TKT458858 TUP458852:TUP458858 UEL458852:UEL458858 UOH458852:UOH458858 UYD458852:UYD458858 VHZ458852:VHZ458858 VRV458852:VRV458858 WBR458852:WBR458858 WLN458852:WLN458858 WVJ458852:WVJ458858 B524388:B524394 IX524388:IX524394 ST524388:ST524394 ACP524388:ACP524394 AML524388:AML524394 AWH524388:AWH524394 BGD524388:BGD524394 BPZ524388:BPZ524394 BZV524388:BZV524394 CJR524388:CJR524394 CTN524388:CTN524394 DDJ524388:DDJ524394 DNF524388:DNF524394 DXB524388:DXB524394 EGX524388:EGX524394 EQT524388:EQT524394 FAP524388:FAP524394 FKL524388:FKL524394 FUH524388:FUH524394 GED524388:GED524394 GNZ524388:GNZ524394 GXV524388:GXV524394 HHR524388:HHR524394 HRN524388:HRN524394 IBJ524388:IBJ524394 ILF524388:ILF524394 IVB524388:IVB524394 JEX524388:JEX524394 JOT524388:JOT524394 JYP524388:JYP524394 KIL524388:KIL524394 KSH524388:KSH524394 LCD524388:LCD524394 LLZ524388:LLZ524394 LVV524388:LVV524394 MFR524388:MFR524394 MPN524388:MPN524394 MZJ524388:MZJ524394 NJF524388:NJF524394 NTB524388:NTB524394 OCX524388:OCX524394 OMT524388:OMT524394 OWP524388:OWP524394 PGL524388:PGL524394 PQH524388:PQH524394 QAD524388:QAD524394 QJZ524388:QJZ524394 QTV524388:QTV524394 RDR524388:RDR524394 RNN524388:RNN524394 RXJ524388:RXJ524394 SHF524388:SHF524394 SRB524388:SRB524394 TAX524388:TAX524394 TKT524388:TKT524394 TUP524388:TUP524394 UEL524388:UEL524394 UOH524388:UOH524394 UYD524388:UYD524394 VHZ524388:VHZ524394 VRV524388:VRV524394 WBR524388:WBR524394 WLN524388:WLN524394 WVJ524388:WVJ524394 B589924:B589930 IX589924:IX589930 ST589924:ST589930 ACP589924:ACP589930 AML589924:AML589930 AWH589924:AWH589930 BGD589924:BGD589930 BPZ589924:BPZ589930 BZV589924:BZV589930 CJR589924:CJR589930 CTN589924:CTN589930 DDJ589924:DDJ589930 DNF589924:DNF589930 DXB589924:DXB589930 EGX589924:EGX589930 EQT589924:EQT589930 FAP589924:FAP589930 FKL589924:FKL589930 FUH589924:FUH589930 GED589924:GED589930 GNZ589924:GNZ589930 GXV589924:GXV589930 HHR589924:HHR589930 HRN589924:HRN589930 IBJ589924:IBJ589930 ILF589924:ILF589930 IVB589924:IVB589930 JEX589924:JEX589930 JOT589924:JOT589930 JYP589924:JYP589930 KIL589924:KIL589930 KSH589924:KSH589930 LCD589924:LCD589930 LLZ589924:LLZ589930 LVV589924:LVV589930 MFR589924:MFR589930 MPN589924:MPN589930 MZJ589924:MZJ589930 NJF589924:NJF589930 NTB589924:NTB589930 OCX589924:OCX589930 OMT589924:OMT589930 OWP589924:OWP589930 PGL589924:PGL589930 PQH589924:PQH589930 QAD589924:QAD589930 QJZ589924:QJZ589930 QTV589924:QTV589930 RDR589924:RDR589930 RNN589924:RNN589930 RXJ589924:RXJ589930 SHF589924:SHF589930 SRB589924:SRB589930 TAX589924:TAX589930 TKT589924:TKT589930 TUP589924:TUP589930 UEL589924:UEL589930 UOH589924:UOH589930 UYD589924:UYD589930 VHZ589924:VHZ589930 VRV589924:VRV589930 WBR589924:WBR589930 WLN589924:WLN589930 WVJ589924:WVJ589930 B655460:B655466 IX655460:IX655466 ST655460:ST655466 ACP655460:ACP655466 AML655460:AML655466 AWH655460:AWH655466 BGD655460:BGD655466 BPZ655460:BPZ655466 BZV655460:BZV655466 CJR655460:CJR655466 CTN655460:CTN655466 DDJ655460:DDJ655466 DNF655460:DNF655466 DXB655460:DXB655466 EGX655460:EGX655466 EQT655460:EQT655466 FAP655460:FAP655466 FKL655460:FKL655466 FUH655460:FUH655466 GED655460:GED655466 GNZ655460:GNZ655466 GXV655460:GXV655466 HHR655460:HHR655466 HRN655460:HRN655466 IBJ655460:IBJ655466 ILF655460:ILF655466 IVB655460:IVB655466 JEX655460:JEX655466 JOT655460:JOT655466 JYP655460:JYP655466 KIL655460:KIL655466 KSH655460:KSH655466 LCD655460:LCD655466 LLZ655460:LLZ655466 LVV655460:LVV655466 MFR655460:MFR655466 MPN655460:MPN655466 MZJ655460:MZJ655466 NJF655460:NJF655466 NTB655460:NTB655466 OCX655460:OCX655466 OMT655460:OMT655466 OWP655460:OWP655466 PGL655460:PGL655466 PQH655460:PQH655466 QAD655460:QAD655466 QJZ655460:QJZ655466 QTV655460:QTV655466 RDR655460:RDR655466 RNN655460:RNN655466 RXJ655460:RXJ655466 SHF655460:SHF655466 SRB655460:SRB655466 TAX655460:TAX655466 TKT655460:TKT655466 TUP655460:TUP655466 UEL655460:UEL655466 UOH655460:UOH655466 UYD655460:UYD655466 VHZ655460:VHZ655466 VRV655460:VRV655466 WBR655460:WBR655466 WLN655460:WLN655466 WVJ655460:WVJ655466 B720996:B721002 IX720996:IX721002 ST720996:ST721002 ACP720996:ACP721002 AML720996:AML721002 AWH720996:AWH721002 BGD720996:BGD721002 BPZ720996:BPZ721002 BZV720996:BZV721002 CJR720996:CJR721002 CTN720996:CTN721002 DDJ720996:DDJ721002 DNF720996:DNF721002 DXB720996:DXB721002 EGX720996:EGX721002 EQT720996:EQT721002 FAP720996:FAP721002 FKL720996:FKL721002 FUH720996:FUH721002 GED720996:GED721002 GNZ720996:GNZ721002 GXV720996:GXV721002 HHR720996:HHR721002 HRN720996:HRN721002 IBJ720996:IBJ721002 ILF720996:ILF721002 IVB720996:IVB721002 JEX720996:JEX721002 JOT720996:JOT721002 JYP720996:JYP721002 KIL720996:KIL721002 KSH720996:KSH721002 LCD720996:LCD721002 LLZ720996:LLZ721002 LVV720996:LVV721002 MFR720996:MFR721002 MPN720996:MPN721002 MZJ720996:MZJ721002 NJF720996:NJF721002 NTB720996:NTB721002 OCX720996:OCX721002 OMT720996:OMT721002 OWP720996:OWP721002 PGL720996:PGL721002 PQH720996:PQH721002 QAD720996:QAD721002 QJZ720996:QJZ721002 QTV720996:QTV721002 RDR720996:RDR721002 RNN720996:RNN721002 RXJ720996:RXJ721002 SHF720996:SHF721002 SRB720996:SRB721002 TAX720996:TAX721002 TKT720996:TKT721002 TUP720996:TUP721002 UEL720996:UEL721002 UOH720996:UOH721002 UYD720996:UYD721002 VHZ720996:VHZ721002 VRV720996:VRV721002 WBR720996:WBR721002 WLN720996:WLN721002 WVJ720996:WVJ721002 B786532:B786538 IX786532:IX786538 ST786532:ST786538 ACP786532:ACP786538 AML786532:AML786538 AWH786532:AWH786538 BGD786532:BGD786538 BPZ786532:BPZ786538 BZV786532:BZV786538 CJR786532:CJR786538 CTN786532:CTN786538 DDJ786532:DDJ786538 DNF786532:DNF786538 DXB786532:DXB786538 EGX786532:EGX786538 EQT786532:EQT786538 FAP786532:FAP786538 FKL786532:FKL786538 FUH786532:FUH786538 GED786532:GED786538 GNZ786532:GNZ786538 GXV786532:GXV786538 HHR786532:HHR786538 HRN786532:HRN786538 IBJ786532:IBJ786538 ILF786532:ILF786538 IVB786532:IVB786538 JEX786532:JEX786538 JOT786532:JOT786538 JYP786532:JYP786538 KIL786532:KIL786538 KSH786532:KSH786538 LCD786532:LCD786538 LLZ786532:LLZ786538 LVV786532:LVV786538 MFR786532:MFR786538 MPN786532:MPN786538 MZJ786532:MZJ786538 NJF786532:NJF786538 NTB786532:NTB786538 OCX786532:OCX786538 OMT786532:OMT786538 OWP786532:OWP786538 PGL786532:PGL786538 PQH786532:PQH786538 QAD786532:QAD786538 QJZ786532:QJZ786538 QTV786532:QTV786538 RDR786532:RDR786538 RNN786532:RNN786538 RXJ786532:RXJ786538 SHF786532:SHF786538 SRB786532:SRB786538 TAX786532:TAX786538 TKT786532:TKT786538 TUP786532:TUP786538 UEL786532:UEL786538 UOH786532:UOH786538 UYD786532:UYD786538 VHZ786532:VHZ786538 VRV786532:VRV786538 WBR786532:WBR786538 WLN786532:WLN786538 WVJ786532:WVJ786538 B852068:B852074 IX852068:IX852074 ST852068:ST852074 ACP852068:ACP852074 AML852068:AML852074 AWH852068:AWH852074 BGD852068:BGD852074 BPZ852068:BPZ852074 BZV852068:BZV852074 CJR852068:CJR852074 CTN852068:CTN852074 DDJ852068:DDJ852074 DNF852068:DNF852074 DXB852068:DXB852074 EGX852068:EGX852074 EQT852068:EQT852074 FAP852068:FAP852074 FKL852068:FKL852074 FUH852068:FUH852074 GED852068:GED852074 GNZ852068:GNZ852074 GXV852068:GXV852074 HHR852068:HHR852074 HRN852068:HRN852074 IBJ852068:IBJ852074 ILF852068:ILF852074 IVB852068:IVB852074 JEX852068:JEX852074 JOT852068:JOT852074 JYP852068:JYP852074 KIL852068:KIL852074 KSH852068:KSH852074 LCD852068:LCD852074 LLZ852068:LLZ852074 LVV852068:LVV852074 MFR852068:MFR852074 MPN852068:MPN852074 MZJ852068:MZJ852074 NJF852068:NJF852074 NTB852068:NTB852074 OCX852068:OCX852074 OMT852068:OMT852074 OWP852068:OWP852074 PGL852068:PGL852074 PQH852068:PQH852074 QAD852068:QAD852074 QJZ852068:QJZ852074 QTV852068:QTV852074 RDR852068:RDR852074 RNN852068:RNN852074 RXJ852068:RXJ852074 SHF852068:SHF852074 SRB852068:SRB852074 TAX852068:TAX852074 TKT852068:TKT852074 TUP852068:TUP852074 UEL852068:UEL852074 UOH852068:UOH852074 UYD852068:UYD852074 VHZ852068:VHZ852074 VRV852068:VRV852074 WBR852068:WBR852074 WLN852068:WLN852074 WVJ852068:WVJ852074 B917604:B917610 IX917604:IX917610 ST917604:ST917610 ACP917604:ACP917610 AML917604:AML917610 AWH917604:AWH917610 BGD917604:BGD917610 BPZ917604:BPZ917610 BZV917604:BZV917610 CJR917604:CJR917610 CTN917604:CTN917610 DDJ917604:DDJ917610 DNF917604:DNF917610 DXB917604:DXB917610 EGX917604:EGX917610 EQT917604:EQT917610 FAP917604:FAP917610 FKL917604:FKL917610 FUH917604:FUH917610 GED917604:GED917610 GNZ917604:GNZ917610 GXV917604:GXV917610 HHR917604:HHR917610 HRN917604:HRN917610 IBJ917604:IBJ917610 ILF917604:ILF917610 IVB917604:IVB917610 JEX917604:JEX917610 JOT917604:JOT917610 JYP917604:JYP917610 KIL917604:KIL917610 KSH917604:KSH917610 LCD917604:LCD917610 LLZ917604:LLZ917610 LVV917604:LVV917610 MFR917604:MFR917610 MPN917604:MPN917610 MZJ917604:MZJ917610 NJF917604:NJF917610 NTB917604:NTB917610 OCX917604:OCX917610 OMT917604:OMT917610 OWP917604:OWP917610 PGL917604:PGL917610 PQH917604:PQH917610 QAD917604:QAD917610 QJZ917604:QJZ917610 QTV917604:QTV917610 RDR917604:RDR917610 RNN917604:RNN917610 RXJ917604:RXJ917610 SHF917604:SHF917610 SRB917604:SRB917610 TAX917604:TAX917610 TKT917604:TKT917610 TUP917604:TUP917610 UEL917604:UEL917610 UOH917604:UOH917610 UYD917604:UYD917610 VHZ917604:VHZ917610 VRV917604:VRV917610 WBR917604:WBR917610 WLN917604:WLN917610 WVJ917604:WVJ917610 B983140:B983146 IX983140:IX983146 ST983140:ST983146 ACP983140:ACP983146 AML983140:AML983146 AWH983140:AWH983146 BGD983140:BGD983146 BPZ983140:BPZ983146 BZV983140:BZV983146 CJR983140:CJR983146 CTN983140:CTN983146 DDJ983140:DDJ983146 DNF983140:DNF983146 DXB983140:DXB983146 EGX983140:EGX983146 EQT983140:EQT983146 FAP983140:FAP983146 FKL983140:FKL983146 FUH983140:FUH983146 GED983140:GED983146 GNZ983140:GNZ983146 GXV983140:GXV983146 HHR983140:HHR983146 HRN983140:HRN983146 IBJ983140:IBJ983146 ILF983140:ILF983146 IVB983140:IVB983146 JEX983140:JEX983146 JOT983140:JOT983146 JYP983140:JYP983146 KIL983140:KIL983146 KSH983140:KSH983146 LCD983140:LCD983146 LLZ983140:LLZ983146 LVV983140:LVV983146 MFR983140:MFR983146 MPN983140:MPN983146 MZJ983140:MZJ983146 NJF983140:NJF983146 NTB983140:NTB983146 OCX983140:OCX983146 OMT983140:OMT983146 OWP983140:OWP983146 PGL983140:PGL983146 PQH983140:PQH983146 QAD983140:QAD983146 QJZ983140:QJZ983146 QTV983140:QTV983146 RDR983140:RDR983146 RNN983140:RNN983146 RXJ983140:RXJ983146 SHF983140:SHF983146 SRB983140:SRB983146 TAX983140:TAX983146 TKT983140:TKT983146 TUP983140:TUP983146 UEL983140:UEL983146 UOH983140:UOH983146 UYD983140:UYD983146 VHZ983140:VHZ983146 VRV983140:VRV983146 WBR983140:WBR983146 WLN983140:WLN983146 WVJ983140:WVJ983146"/>
    <dataValidation type="list" allowBlank="1" sqref="B84:C84 IX84:IY84 ST84:SU84 ACP84:ACQ84 AML84:AMM84 AWH84:AWI84 BGD84:BGE84 BPZ84:BQA84 BZV84:BZW84 CJR84:CJS84 CTN84:CTO84 DDJ84:DDK84 DNF84:DNG84 DXB84:DXC84 EGX84:EGY84 EQT84:EQU84 FAP84:FAQ84 FKL84:FKM84 FUH84:FUI84 GED84:GEE84 GNZ84:GOA84 GXV84:GXW84 HHR84:HHS84 HRN84:HRO84 IBJ84:IBK84 ILF84:ILG84 IVB84:IVC84 JEX84:JEY84 JOT84:JOU84 JYP84:JYQ84 KIL84:KIM84 KSH84:KSI84 LCD84:LCE84 LLZ84:LMA84 LVV84:LVW84 MFR84:MFS84 MPN84:MPO84 MZJ84:MZK84 NJF84:NJG84 NTB84:NTC84 OCX84:OCY84 OMT84:OMU84 OWP84:OWQ84 PGL84:PGM84 PQH84:PQI84 QAD84:QAE84 QJZ84:QKA84 QTV84:QTW84 RDR84:RDS84 RNN84:RNO84 RXJ84:RXK84 SHF84:SHG84 SRB84:SRC84 TAX84:TAY84 TKT84:TKU84 TUP84:TUQ84 UEL84:UEM84 UOH84:UOI84 UYD84:UYE84 VHZ84:VIA84 VRV84:VRW84 WBR84:WBS84 WLN84:WLO84 WVJ84:WVK84 B65620:C65620 IX65620:IY65620 ST65620:SU65620 ACP65620:ACQ65620 AML65620:AMM65620 AWH65620:AWI65620 BGD65620:BGE65620 BPZ65620:BQA65620 BZV65620:BZW65620 CJR65620:CJS65620 CTN65620:CTO65620 DDJ65620:DDK65620 DNF65620:DNG65620 DXB65620:DXC65620 EGX65620:EGY65620 EQT65620:EQU65620 FAP65620:FAQ65620 FKL65620:FKM65620 FUH65620:FUI65620 GED65620:GEE65620 GNZ65620:GOA65620 GXV65620:GXW65620 HHR65620:HHS65620 HRN65620:HRO65620 IBJ65620:IBK65620 ILF65620:ILG65620 IVB65620:IVC65620 JEX65620:JEY65620 JOT65620:JOU65620 JYP65620:JYQ65620 KIL65620:KIM65620 KSH65620:KSI65620 LCD65620:LCE65620 LLZ65620:LMA65620 LVV65620:LVW65620 MFR65620:MFS65620 MPN65620:MPO65620 MZJ65620:MZK65620 NJF65620:NJG65620 NTB65620:NTC65620 OCX65620:OCY65620 OMT65620:OMU65620 OWP65620:OWQ65620 PGL65620:PGM65620 PQH65620:PQI65620 QAD65620:QAE65620 QJZ65620:QKA65620 QTV65620:QTW65620 RDR65620:RDS65620 RNN65620:RNO65620 RXJ65620:RXK65620 SHF65620:SHG65620 SRB65620:SRC65620 TAX65620:TAY65620 TKT65620:TKU65620 TUP65620:TUQ65620 UEL65620:UEM65620 UOH65620:UOI65620 UYD65620:UYE65620 VHZ65620:VIA65620 VRV65620:VRW65620 WBR65620:WBS65620 WLN65620:WLO65620 WVJ65620:WVK65620 B131156:C131156 IX131156:IY131156 ST131156:SU131156 ACP131156:ACQ131156 AML131156:AMM131156 AWH131156:AWI131156 BGD131156:BGE131156 BPZ131156:BQA131156 BZV131156:BZW131156 CJR131156:CJS131156 CTN131156:CTO131156 DDJ131156:DDK131156 DNF131156:DNG131156 DXB131156:DXC131156 EGX131156:EGY131156 EQT131156:EQU131156 FAP131156:FAQ131156 FKL131156:FKM131156 FUH131156:FUI131156 GED131156:GEE131156 GNZ131156:GOA131156 GXV131156:GXW131156 HHR131156:HHS131156 HRN131156:HRO131156 IBJ131156:IBK131156 ILF131156:ILG131156 IVB131156:IVC131156 JEX131156:JEY131156 JOT131156:JOU131156 JYP131156:JYQ131156 KIL131156:KIM131156 KSH131156:KSI131156 LCD131156:LCE131156 LLZ131156:LMA131156 LVV131156:LVW131156 MFR131156:MFS131156 MPN131156:MPO131156 MZJ131156:MZK131156 NJF131156:NJG131156 NTB131156:NTC131156 OCX131156:OCY131156 OMT131156:OMU131156 OWP131156:OWQ131156 PGL131156:PGM131156 PQH131156:PQI131156 QAD131156:QAE131156 QJZ131156:QKA131156 QTV131156:QTW131156 RDR131156:RDS131156 RNN131156:RNO131156 RXJ131156:RXK131156 SHF131156:SHG131156 SRB131156:SRC131156 TAX131156:TAY131156 TKT131156:TKU131156 TUP131156:TUQ131156 UEL131156:UEM131156 UOH131156:UOI131156 UYD131156:UYE131156 VHZ131156:VIA131156 VRV131156:VRW131156 WBR131156:WBS131156 WLN131156:WLO131156 WVJ131156:WVK131156 B196692:C196692 IX196692:IY196692 ST196692:SU196692 ACP196692:ACQ196692 AML196692:AMM196692 AWH196692:AWI196692 BGD196692:BGE196692 BPZ196692:BQA196692 BZV196692:BZW196692 CJR196692:CJS196692 CTN196692:CTO196692 DDJ196692:DDK196692 DNF196692:DNG196692 DXB196692:DXC196692 EGX196692:EGY196692 EQT196692:EQU196692 FAP196692:FAQ196692 FKL196692:FKM196692 FUH196692:FUI196692 GED196692:GEE196692 GNZ196692:GOA196692 GXV196692:GXW196692 HHR196692:HHS196692 HRN196692:HRO196692 IBJ196692:IBK196692 ILF196692:ILG196692 IVB196692:IVC196692 JEX196692:JEY196692 JOT196692:JOU196692 JYP196692:JYQ196692 KIL196692:KIM196692 KSH196692:KSI196692 LCD196692:LCE196692 LLZ196692:LMA196692 LVV196692:LVW196692 MFR196692:MFS196692 MPN196692:MPO196692 MZJ196692:MZK196692 NJF196692:NJG196692 NTB196692:NTC196692 OCX196692:OCY196692 OMT196692:OMU196692 OWP196692:OWQ196692 PGL196692:PGM196692 PQH196692:PQI196692 QAD196692:QAE196692 QJZ196692:QKA196692 QTV196692:QTW196692 RDR196692:RDS196692 RNN196692:RNO196692 RXJ196692:RXK196692 SHF196692:SHG196692 SRB196692:SRC196692 TAX196692:TAY196692 TKT196692:TKU196692 TUP196692:TUQ196692 UEL196692:UEM196692 UOH196692:UOI196692 UYD196692:UYE196692 VHZ196692:VIA196692 VRV196692:VRW196692 WBR196692:WBS196692 WLN196692:WLO196692 WVJ196692:WVK196692 B262228:C262228 IX262228:IY262228 ST262228:SU262228 ACP262228:ACQ262228 AML262228:AMM262228 AWH262228:AWI262228 BGD262228:BGE262228 BPZ262228:BQA262228 BZV262228:BZW262228 CJR262228:CJS262228 CTN262228:CTO262228 DDJ262228:DDK262228 DNF262228:DNG262228 DXB262228:DXC262228 EGX262228:EGY262228 EQT262228:EQU262228 FAP262228:FAQ262228 FKL262228:FKM262228 FUH262228:FUI262228 GED262228:GEE262228 GNZ262228:GOA262228 GXV262228:GXW262228 HHR262228:HHS262228 HRN262228:HRO262228 IBJ262228:IBK262228 ILF262228:ILG262228 IVB262228:IVC262228 JEX262228:JEY262228 JOT262228:JOU262228 JYP262228:JYQ262228 KIL262228:KIM262228 KSH262228:KSI262228 LCD262228:LCE262228 LLZ262228:LMA262228 LVV262228:LVW262228 MFR262228:MFS262228 MPN262228:MPO262228 MZJ262228:MZK262228 NJF262228:NJG262228 NTB262228:NTC262228 OCX262228:OCY262228 OMT262228:OMU262228 OWP262228:OWQ262228 PGL262228:PGM262228 PQH262228:PQI262228 QAD262228:QAE262228 QJZ262228:QKA262228 QTV262228:QTW262228 RDR262228:RDS262228 RNN262228:RNO262228 RXJ262228:RXK262228 SHF262228:SHG262228 SRB262228:SRC262228 TAX262228:TAY262228 TKT262228:TKU262228 TUP262228:TUQ262228 UEL262228:UEM262228 UOH262228:UOI262228 UYD262228:UYE262228 VHZ262228:VIA262228 VRV262228:VRW262228 WBR262228:WBS262228 WLN262228:WLO262228 WVJ262228:WVK262228 B327764:C327764 IX327764:IY327764 ST327764:SU327764 ACP327764:ACQ327764 AML327764:AMM327764 AWH327764:AWI327764 BGD327764:BGE327764 BPZ327764:BQA327764 BZV327764:BZW327764 CJR327764:CJS327764 CTN327764:CTO327764 DDJ327764:DDK327764 DNF327764:DNG327764 DXB327764:DXC327764 EGX327764:EGY327764 EQT327764:EQU327764 FAP327764:FAQ327764 FKL327764:FKM327764 FUH327764:FUI327764 GED327764:GEE327764 GNZ327764:GOA327764 GXV327764:GXW327764 HHR327764:HHS327764 HRN327764:HRO327764 IBJ327764:IBK327764 ILF327764:ILG327764 IVB327764:IVC327764 JEX327764:JEY327764 JOT327764:JOU327764 JYP327764:JYQ327764 KIL327764:KIM327764 KSH327764:KSI327764 LCD327764:LCE327764 LLZ327764:LMA327764 LVV327764:LVW327764 MFR327764:MFS327764 MPN327764:MPO327764 MZJ327764:MZK327764 NJF327764:NJG327764 NTB327764:NTC327764 OCX327764:OCY327764 OMT327764:OMU327764 OWP327764:OWQ327764 PGL327764:PGM327764 PQH327764:PQI327764 QAD327764:QAE327764 QJZ327764:QKA327764 QTV327764:QTW327764 RDR327764:RDS327764 RNN327764:RNO327764 RXJ327764:RXK327764 SHF327764:SHG327764 SRB327764:SRC327764 TAX327764:TAY327764 TKT327764:TKU327764 TUP327764:TUQ327764 UEL327764:UEM327764 UOH327764:UOI327764 UYD327764:UYE327764 VHZ327764:VIA327764 VRV327764:VRW327764 WBR327764:WBS327764 WLN327764:WLO327764 WVJ327764:WVK327764 B393300:C393300 IX393300:IY393300 ST393300:SU393300 ACP393300:ACQ393300 AML393300:AMM393300 AWH393300:AWI393300 BGD393300:BGE393300 BPZ393300:BQA393300 BZV393300:BZW393300 CJR393300:CJS393300 CTN393300:CTO393300 DDJ393300:DDK393300 DNF393300:DNG393300 DXB393300:DXC393300 EGX393300:EGY393300 EQT393300:EQU393300 FAP393300:FAQ393300 FKL393300:FKM393300 FUH393300:FUI393300 GED393300:GEE393300 GNZ393300:GOA393300 GXV393300:GXW393300 HHR393300:HHS393300 HRN393300:HRO393300 IBJ393300:IBK393300 ILF393300:ILG393300 IVB393300:IVC393300 JEX393300:JEY393300 JOT393300:JOU393300 JYP393300:JYQ393300 KIL393300:KIM393300 KSH393300:KSI393300 LCD393300:LCE393300 LLZ393300:LMA393300 LVV393300:LVW393300 MFR393300:MFS393300 MPN393300:MPO393300 MZJ393300:MZK393300 NJF393300:NJG393300 NTB393300:NTC393300 OCX393300:OCY393300 OMT393300:OMU393300 OWP393300:OWQ393300 PGL393300:PGM393300 PQH393300:PQI393300 QAD393300:QAE393300 QJZ393300:QKA393300 QTV393300:QTW393300 RDR393300:RDS393300 RNN393300:RNO393300 RXJ393300:RXK393300 SHF393300:SHG393300 SRB393300:SRC393300 TAX393300:TAY393300 TKT393300:TKU393300 TUP393300:TUQ393300 UEL393300:UEM393300 UOH393300:UOI393300 UYD393300:UYE393300 VHZ393300:VIA393300 VRV393300:VRW393300 WBR393300:WBS393300 WLN393300:WLO393300 WVJ393300:WVK393300 B458836:C458836 IX458836:IY458836 ST458836:SU458836 ACP458836:ACQ458836 AML458836:AMM458836 AWH458836:AWI458836 BGD458836:BGE458836 BPZ458836:BQA458836 BZV458836:BZW458836 CJR458836:CJS458836 CTN458836:CTO458836 DDJ458836:DDK458836 DNF458836:DNG458836 DXB458836:DXC458836 EGX458836:EGY458836 EQT458836:EQU458836 FAP458836:FAQ458836 FKL458836:FKM458836 FUH458836:FUI458836 GED458836:GEE458836 GNZ458836:GOA458836 GXV458836:GXW458836 HHR458836:HHS458836 HRN458836:HRO458836 IBJ458836:IBK458836 ILF458836:ILG458836 IVB458836:IVC458836 JEX458836:JEY458836 JOT458836:JOU458836 JYP458836:JYQ458836 KIL458836:KIM458836 KSH458836:KSI458836 LCD458836:LCE458836 LLZ458836:LMA458836 LVV458836:LVW458836 MFR458836:MFS458836 MPN458836:MPO458836 MZJ458836:MZK458836 NJF458836:NJG458836 NTB458836:NTC458836 OCX458836:OCY458836 OMT458836:OMU458836 OWP458836:OWQ458836 PGL458836:PGM458836 PQH458836:PQI458836 QAD458836:QAE458836 QJZ458836:QKA458836 QTV458836:QTW458836 RDR458836:RDS458836 RNN458836:RNO458836 RXJ458836:RXK458836 SHF458836:SHG458836 SRB458836:SRC458836 TAX458836:TAY458836 TKT458836:TKU458836 TUP458836:TUQ458836 UEL458836:UEM458836 UOH458836:UOI458836 UYD458836:UYE458836 VHZ458836:VIA458836 VRV458836:VRW458836 WBR458836:WBS458836 WLN458836:WLO458836 WVJ458836:WVK458836 B524372:C524372 IX524372:IY524372 ST524372:SU524372 ACP524372:ACQ524372 AML524372:AMM524372 AWH524372:AWI524372 BGD524372:BGE524372 BPZ524372:BQA524372 BZV524372:BZW524372 CJR524372:CJS524372 CTN524372:CTO524372 DDJ524372:DDK524372 DNF524372:DNG524372 DXB524372:DXC524372 EGX524372:EGY524372 EQT524372:EQU524372 FAP524372:FAQ524372 FKL524372:FKM524372 FUH524372:FUI524372 GED524372:GEE524372 GNZ524372:GOA524372 GXV524372:GXW524372 HHR524372:HHS524372 HRN524372:HRO524372 IBJ524372:IBK524372 ILF524372:ILG524372 IVB524372:IVC524372 JEX524372:JEY524372 JOT524372:JOU524372 JYP524372:JYQ524372 KIL524372:KIM524372 KSH524372:KSI524372 LCD524372:LCE524372 LLZ524372:LMA524372 LVV524372:LVW524372 MFR524372:MFS524372 MPN524372:MPO524372 MZJ524372:MZK524372 NJF524372:NJG524372 NTB524372:NTC524372 OCX524372:OCY524372 OMT524372:OMU524372 OWP524372:OWQ524372 PGL524372:PGM524372 PQH524372:PQI524372 QAD524372:QAE524372 QJZ524372:QKA524372 QTV524372:QTW524372 RDR524372:RDS524372 RNN524372:RNO524372 RXJ524372:RXK524372 SHF524372:SHG524372 SRB524372:SRC524372 TAX524372:TAY524372 TKT524372:TKU524372 TUP524372:TUQ524372 UEL524372:UEM524372 UOH524372:UOI524372 UYD524372:UYE524372 VHZ524372:VIA524372 VRV524372:VRW524372 WBR524372:WBS524372 WLN524372:WLO524372 WVJ524372:WVK524372 B589908:C589908 IX589908:IY589908 ST589908:SU589908 ACP589908:ACQ589908 AML589908:AMM589908 AWH589908:AWI589908 BGD589908:BGE589908 BPZ589908:BQA589908 BZV589908:BZW589908 CJR589908:CJS589908 CTN589908:CTO589908 DDJ589908:DDK589908 DNF589908:DNG589908 DXB589908:DXC589908 EGX589908:EGY589908 EQT589908:EQU589908 FAP589908:FAQ589908 FKL589908:FKM589908 FUH589908:FUI589908 GED589908:GEE589908 GNZ589908:GOA589908 GXV589908:GXW589908 HHR589908:HHS589908 HRN589908:HRO589908 IBJ589908:IBK589908 ILF589908:ILG589908 IVB589908:IVC589908 JEX589908:JEY589908 JOT589908:JOU589908 JYP589908:JYQ589908 KIL589908:KIM589908 KSH589908:KSI589908 LCD589908:LCE589908 LLZ589908:LMA589908 LVV589908:LVW589908 MFR589908:MFS589908 MPN589908:MPO589908 MZJ589908:MZK589908 NJF589908:NJG589908 NTB589908:NTC589908 OCX589908:OCY589908 OMT589908:OMU589908 OWP589908:OWQ589908 PGL589908:PGM589908 PQH589908:PQI589908 QAD589908:QAE589908 QJZ589908:QKA589908 QTV589908:QTW589908 RDR589908:RDS589908 RNN589908:RNO589908 RXJ589908:RXK589908 SHF589908:SHG589908 SRB589908:SRC589908 TAX589908:TAY589908 TKT589908:TKU589908 TUP589908:TUQ589908 UEL589908:UEM589908 UOH589908:UOI589908 UYD589908:UYE589908 VHZ589908:VIA589908 VRV589908:VRW589908 WBR589908:WBS589908 WLN589908:WLO589908 WVJ589908:WVK589908 B655444:C655444 IX655444:IY655444 ST655444:SU655444 ACP655444:ACQ655444 AML655444:AMM655444 AWH655444:AWI655444 BGD655444:BGE655444 BPZ655444:BQA655444 BZV655444:BZW655444 CJR655444:CJS655444 CTN655444:CTO655444 DDJ655444:DDK655444 DNF655444:DNG655444 DXB655444:DXC655444 EGX655444:EGY655444 EQT655444:EQU655444 FAP655444:FAQ655444 FKL655444:FKM655444 FUH655444:FUI655444 GED655444:GEE655444 GNZ655444:GOA655444 GXV655444:GXW655444 HHR655444:HHS655444 HRN655444:HRO655444 IBJ655444:IBK655444 ILF655444:ILG655444 IVB655444:IVC655444 JEX655444:JEY655444 JOT655444:JOU655444 JYP655444:JYQ655444 KIL655444:KIM655444 KSH655444:KSI655444 LCD655444:LCE655444 LLZ655444:LMA655444 LVV655444:LVW655444 MFR655444:MFS655444 MPN655444:MPO655444 MZJ655444:MZK655444 NJF655444:NJG655444 NTB655444:NTC655444 OCX655444:OCY655444 OMT655444:OMU655444 OWP655444:OWQ655444 PGL655444:PGM655444 PQH655444:PQI655444 QAD655444:QAE655444 QJZ655444:QKA655444 QTV655444:QTW655444 RDR655444:RDS655444 RNN655444:RNO655444 RXJ655444:RXK655444 SHF655444:SHG655444 SRB655444:SRC655444 TAX655444:TAY655444 TKT655444:TKU655444 TUP655444:TUQ655444 UEL655444:UEM655444 UOH655444:UOI655444 UYD655444:UYE655444 VHZ655444:VIA655444 VRV655444:VRW655444 WBR655444:WBS655444 WLN655444:WLO655444 WVJ655444:WVK655444 B720980:C720980 IX720980:IY720980 ST720980:SU720980 ACP720980:ACQ720980 AML720980:AMM720980 AWH720980:AWI720980 BGD720980:BGE720980 BPZ720980:BQA720980 BZV720980:BZW720980 CJR720980:CJS720980 CTN720980:CTO720980 DDJ720980:DDK720980 DNF720980:DNG720980 DXB720980:DXC720980 EGX720980:EGY720980 EQT720980:EQU720980 FAP720980:FAQ720980 FKL720980:FKM720980 FUH720980:FUI720980 GED720980:GEE720980 GNZ720980:GOA720980 GXV720980:GXW720980 HHR720980:HHS720980 HRN720980:HRO720980 IBJ720980:IBK720980 ILF720980:ILG720980 IVB720980:IVC720980 JEX720980:JEY720980 JOT720980:JOU720980 JYP720980:JYQ720980 KIL720980:KIM720980 KSH720980:KSI720980 LCD720980:LCE720980 LLZ720980:LMA720980 LVV720980:LVW720980 MFR720980:MFS720980 MPN720980:MPO720980 MZJ720980:MZK720980 NJF720980:NJG720980 NTB720980:NTC720980 OCX720980:OCY720980 OMT720980:OMU720980 OWP720980:OWQ720980 PGL720980:PGM720980 PQH720980:PQI720980 QAD720980:QAE720980 QJZ720980:QKA720980 QTV720980:QTW720980 RDR720980:RDS720980 RNN720980:RNO720980 RXJ720980:RXK720980 SHF720980:SHG720980 SRB720980:SRC720980 TAX720980:TAY720980 TKT720980:TKU720980 TUP720980:TUQ720980 UEL720980:UEM720980 UOH720980:UOI720980 UYD720980:UYE720980 VHZ720980:VIA720980 VRV720980:VRW720980 WBR720980:WBS720980 WLN720980:WLO720980 WVJ720980:WVK720980 B786516:C786516 IX786516:IY786516 ST786516:SU786516 ACP786516:ACQ786516 AML786516:AMM786516 AWH786516:AWI786516 BGD786516:BGE786516 BPZ786516:BQA786516 BZV786516:BZW786516 CJR786516:CJS786516 CTN786516:CTO786516 DDJ786516:DDK786516 DNF786516:DNG786516 DXB786516:DXC786516 EGX786516:EGY786516 EQT786516:EQU786516 FAP786516:FAQ786516 FKL786516:FKM786516 FUH786516:FUI786516 GED786516:GEE786516 GNZ786516:GOA786516 GXV786516:GXW786516 HHR786516:HHS786516 HRN786516:HRO786516 IBJ786516:IBK786516 ILF786516:ILG786516 IVB786516:IVC786516 JEX786516:JEY786516 JOT786516:JOU786516 JYP786516:JYQ786516 KIL786516:KIM786516 KSH786516:KSI786516 LCD786516:LCE786516 LLZ786516:LMA786516 LVV786516:LVW786516 MFR786516:MFS786516 MPN786516:MPO786516 MZJ786516:MZK786516 NJF786516:NJG786516 NTB786516:NTC786516 OCX786516:OCY786516 OMT786516:OMU786516 OWP786516:OWQ786516 PGL786516:PGM786516 PQH786516:PQI786516 QAD786516:QAE786516 QJZ786516:QKA786516 QTV786516:QTW786516 RDR786516:RDS786516 RNN786516:RNO786516 RXJ786516:RXK786516 SHF786516:SHG786516 SRB786516:SRC786516 TAX786516:TAY786516 TKT786516:TKU786516 TUP786516:TUQ786516 UEL786516:UEM786516 UOH786516:UOI786516 UYD786516:UYE786516 VHZ786516:VIA786516 VRV786516:VRW786516 WBR786516:WBS786516 WLN786516:WLO786516 WVJ786516:WVK786516 B852052:C852052 IX852052:IY852052 ST852052:SU852052 ACP852052:ACQ852052 AML852052:AMM852052 AWH852052:AWI852052 BGD852052:BGE852052 BPZ852052:BQA852052 BZV852052:BZW852052 CJR852052:CJS852052 CTN852052:CTO852052 DDJ852052:DDK852052 DNF852052:DNG852052 DXB852052:DXC852052 EGX852052:EGY852052 EQT852052:EQU852052 FAP852052:FAQ852052 FKL852052:FKM852052 FUH852052:FUI852052 GED852052:GEE852052 GNZ852052:GOA852052 GXV852052:GXW852052 HHR852052:HHS852052 HRN852052:HRO852052 IBJ852052:IBK852052 ILF852052:ILG852052 IVB852052:IVC852052 JEX852052:JEY852052 JOT852052:JOU852052 JYP852052:JYQ852052 KIL852052:KIM852052 KSH852052:KSI852052 LCD852052:LCE852052 LLZ852052:LMA852052 LVV852052:LVW852052 MFR852052:MFS852052 MPN852052:MPO852052 MZJ852052:MZK852052 NJF852052:NJG852052 NTB852052:NTC852052 OCX852052:OCY852052 OMT852052:OMU852052 OWP852052:OWQ852052 PGL852052:PGM852052 PQH852052:PQI852052 QAD852052:QAE852052 QJZ852052:QKA852052 QTV852052:QTW852052 RDR852052:RDS852052 RNN852052:RNO852052 RXJ852052:RXK852052 SHF852052:SHG852052 SRB852052:SRC852052 TAX852052:TAY852052 TKT852052:TKU852052 TUP852052:TUQ852052 UEL852052:UEM852052 UOH852052:UOI852052 UYD852052:UYE852052 VHZ852052:VIA852052 VRV852052:VRW852052 WBR852052:WBS852052 WLN852052:WLO852052 WVJ852052:WVK852052 B917588:C917588 IX917588:IY917588 ST917588:SU917588 ACP917588:ACQ917588 AML917588:AMM917588 AWH917588:AWI917588 BGD917588:BGE917588 BPZ917588:BQA917588 BZV917588:BZW917588 CJR917588:CJS917588 CTN917588:CTO917588 DDJ917588:DDK917588 DNF917588:DNG917588 DXB917588:DXC917588 EGX917588:EGY917588 EQT917588:EQU917588 FAP917588:FAQ917588 FKL917588:FKM917588 FUH917588:FUI917588 GED917588:GEE917588 GNZ917588:GOA917588 GXV917588:GXW917588 HHR917588:HHS917588 HRN917588:HRO917588 IBJ917588:IBK917588 ILF917588:ILG917588 IVB917588:IVC917588 JEX917588:JEY917588 JOT917588:JOU917588 JYP917588:JYQ917588 KIL917588:KIM917588 KSH917588:KSI917588 LCD917588:LCE917588 LLZ917588:LMA917588 LVV917588:LVW917588 MFR917588:MFS917588 MPN917588:MPO917588 MZJ917588:MZK917588 NJF917588:NJG917588 NTB917588:NTC917588 OCX917588:OCY917588 OMT917588:OMU917588 OWP917588:OWQ917588 PGL917588:PGM917588 PQH917588:PQI917588 QAD917588:QAE917588 QJZ917588:QKA917588 QTV917588:QTW917588 RDR917588:RDS917588 RNN917588:RNO917588 RXJ917588:RXK917588 SHF917588:SHG917588 SRB917588:SRC917588 TAX917588:TAY917588 TKT917588:TKU917588 TUP917588:TUQ917588 UEL917588:UEM917588 UOH917588:UOI917588 UYD917588:UYE917588 VHZ917588:VIA917588 VRV917588:VRW917588 WBR917588:WBS917588 WLN917588:WLO917588 WVJ917588:WVK917588 B983124:C983124 IX983124:IY983124 ST983124:SU983124 ACP983124:ACQ983124 AML983124:AMM983124 AWH983124:AWI983124 BGD983124:BGE983124 BPZ983124:BQA983124 BZV983124:BZW983124 CJR983124:CJS983124 CTN983124:CTO983124 DDJ983124:DDK983124 DNF983124:DNG983124 DXB983124:DXC983124 EGX983124:EGY983124 EQT983124:EQU983124 FAP983124:FAQ983124 FKL983124:FKM983124 FUH983124:FUI983124 GED983124:GEE983124 GNZ983124:GOA983124 GXV983124:GXW983124 HHR983124:HHS983124 HRN983124:HRO983124 IBJ983124:IBK983124 ILF983124:ILG983124 IVB983124:IVC983124 JEX983124:JEY983124 JOT983124:JOU983124 JYP983124:JYQ983124 KIL983124:KIM983124 KSH983124:KSI983124 LCD983124:LCE983124 LLZ983124:LMA983124 LVV983124:LVW983124 MFR983124:MFS983124 MPN983124:MPO983124 MZJ983124:MZK983124 NJF983124:NJG983124 NTB983124:NTC983124 OCX983124:OCY983124 OMT983124:OMU983124 OWP983124:OWQ983124 PGL983124:PGM983124 PQH983124:PQI983124 QAD983124:QAE983124 QJZ983124:QKA983124 QTV983124:QTW983124 RDR983124:RDS983124 RNN983124:RNO983124 RXJ983124:RXK983124 SHF983124:SHG983124 SRB983124:SRC983124 TAX983124:TAY983124 TKT983124:TKU983124 TUP983124:TUQ983124 UEL983124:UEM983124 UOH983124:UOI983124 UYD983124:UYE983124 VHZ983124:VIA983124 VRV983124:VRW983124 WBR983124:WBS983124 WLN983124:WLO983124 WVJ983124:WVK983124">
      <formula1>$M$83:$M$85</formula1>
    </dataValidation>
    <dataValidation type="list" allowBlank="1" sqref="B86:C86 IX86:IY86 ST86:SU86 ACP86:ACQ86 AML86:AMM86 AWH86:AWI86 BGD86:BGE86 BPZ86:BQA86 BZV86:BZW86 CJR86:CJS86 CTN86:CTO86 DDJ86:DDK86 DNF86:DNG86 DXB86:DXC86 EGX86:EGY86 EQT86:EQU86 FAP86:FAQ86 FKL86:FKM86 FUH86:FUI86 GED86:GEE86 GNZ86:GOA86 GXV86:GXW86 HHR86:HHS86 HRN86:HRO86 IBJ86:IBK86 ILF86:ILG86 IVB86:IVC86 JEX86:JEY86 JOT86:JOU86 JYP86:JYQ86 KIL86:KIM86 KSH86:KSI86 LCD86:LCE86 LLZ86:LMA86 LVV86:LVW86 MFR86:MFS86 MPN86:MPO86 MZJ86:MZK86 NJF86:NJG86 NTB86:NTC86 OCX86:OCY86 OMT86:OMU86 OWP86:OWQ86 PGL86:PGM86 PQH86:PQI86 QAD86:QAE86 QJZ86:QKA86 QTV86:QTW86 RDR86:RDS86 RNN86:RNO86 RXJ86:RXK86 SHF86:SHG86 SRB86:SRC86 TAX86:TAY86 TKT86:TKU86 TUP86:TUQ86 UEL86:UEM86 UOH86:UOI86 UYD86:UYE86 VHZ86:VIA86 VRV86:VRW86 WBR86:WBS86 WLN86:WLO86 WVJ86:WVK86 B65622:C65622 IX65622:IY65622 ST65622:SU65622 ACP65622:ACQ65622 AML65622:AMM65622 AWH65622:AWI65622 BGD65622:BGE65622 BPZ65622:BQA65622 BZV65622:BZW65622 CJR65622:CJS65622 CTN65622:CTO65622 DDJ65622:DDK65622 DNF65622:DNG65622 DXB65622:DXC65622 EGX65622:EGY65622 EQT65622:EQU65622 FAP65622:FAQ65622 FKL65622:FKM65622 FUH65622:FUI65622 GED65622:GEE65622 GNZ65622:GOA65622 GXV65622:GXW65622 HHR65622:HHS65622 HRN65622:HRO65622 IBJ65622:IBK65622 ILF65622:ILG65622 IVB65622:IVC65622 JEX65622:JEY65622 JOT65622:JOU65622 JYP65622:JYQ65622 KIL65622:KIM65622 KSH65622:KSI65622 LCD65622:LCE65622 LLZ65622:LMA65622 LVV65622:LVW65622 MFR65622:MFS65622 MPN65622:MPO65622 MZJ65622:MZK65622 NJF65622:NJG65622 NTB65622:NTC65622 OCX65622:OCY65622 OMT65622:OMU65622 OWP65622:OWQ65622 PGL65622:PGM65622 PQH65622:PQI65622 QAD65622:QAE65622 QJZ65622:QKA65622 QTV65622:QTW65622 RDR65622:RDS65622 RNN65622:RNO65622 RXJ65622:RXK65622 SHF65622:SHG65622 SRB65622:SRC65622 TAX65622:TAY65622 TKT65622:TKU65622 TUP65622:TUQ65622 UEL65622:UEM65622 UOH65622:UOI65622 UYD65622:UYE65622 VHZ65622:VIA65622 VRV65622:VRW65622 WBR65622:WBS65622 WLN65622:WLO65622 WVJ65622:WVK65622 B131158:C131158 IX131158:IY131158 ST131158:SU131158 ACP131158:ACQ131158 AML131158:AMM131158 AWH131158:AWI131158 BGD131158:BGE131158 BPZ131158:BQA131158 BZV131158:BZW131158 CJR131158:CJS131158 CTN131158:CTO131158 DDJ131158:DDK131158 DNF131158:DNG131158 DXB131158:DXC131158 EGX131158:EGY131158 EQT131158:EQU131158 FAP131158:FAQ131158 FKL131158:FKM131158 FUH131158:FUI131158 GED131158:GEE131158 GNZ131158:GOA131158 GXV131158:GXW131158 HHR131158:HHS131158 HRN131158:HRO131158 IBJ131158:IBK131158 ILF131158:ILG131158 IVB131158:IVC131158 JEX131158:JEY131158 JOT131158:JOU131158 JYP131158:JYQ131158 KIL131158:KIM131158 KSH131158:KSI131158 LCD131158:LCE131158 LLZ131158:LMA131158 LVV131158:LVW131158 MFR131158:MFS131158 MPN131158:MPO131158 MZJ131158:MZK131158 NJF131158:NJG131158 NTB131158:NTC131158 OCX131158:OCY131158 OMT131158:OMU131158 OWP131158:OWQ131158 PGL131158:PGM131158 PQH131158:PQI131158 QAD131158:QAE131158 QJZ131158:QKA131158 QTV131158:QTW131158 RDR131158:RDS131158 RNN131158:RNO131158 RXJ131158:RXK131158 SHF131158:SHG131158 SRB131158:SRC131158 TAX131158:TAY131158 TKT131158:TKU131158 TUP131158:TUQ131158 UEL131158:UEM131158 UOH131158:UOI131158 UYD131158:UYE131158 VHZ131158:VIA131158 VRV131158:VRW131158 WBR131158:WBS131158 WLN131158:WLO131158 WVJ131158:WVK131158 B196694:C196694 IX196694:IY196694 ST196694:SU196694 ACP196694:ACQ196694 AML196694:AMM196694 AWH196694:AWI196694 BGD196694:BGE196694 BPZ196694:BQA196694 BZV196694:BZW196694 CJR196694:CJS196694 CTN196694:CTO196694 DDJ196694:DDK196694 DNF196694:DNG196694 DXB196694:DXC196694 EGX196694:EGY196694 EQT196694:EQU196694 FAP196694:FAQ196694 FKL196694:FKM196694 FUH196694:FUI196694 GED196694:GEE196694 GNZ196694:GOA196694 GXV196694:GXW196694 HHR196694:HHS196694 HRN196694:HRO196694 IBJ196694:IBK196694 ILF196694:ILG196694 IVB196694:IVC196694 JEX196694:JEY196694 JOT196694:JOU196694 JYP196694:JYQ196694 KIL196694:KIM196694 KSH196694:KSI196694 LCD196694:LCE196694 LLZ196694:LMA196694 LVV196694:LVW196694 MFR196694:MFS196694 MPN196694:MPO196694 MZJ196694:MZK196694 NJF196694:NJG196694 NTB196694:NTC196694 OCX196694:OCY196694 OMT196694:OMU196694 OWP196694:OWQ196694 PGL196694:PGM196694 PQH196694:PQI196694 QAD196694:QAE196694 QJZ196694:QKA196694 QTV196694:QTW196694 RDR196694:RDS196694 RNN196694:RNO196694 RXJ196694:RXK196694 SHF196694:SHG196694 SRB196694:SRC196694 TAX196694:TAY196694 TKT196694:TKU196694 TUP196694:TUQ196694 UEL196694:UEM196694 UOH196694:UOI196694 UYD196694:UYE196694 VHZ196694:VIA196694 VRV196694:VRW196694 WBR196694:WBS196694 WLN196694:WLO196694 WVJ196694:WVK196694 B262230:C262230 IX262230:IY262230 ST262230:SU262230 ACP262230:ACQ262230 AML262230:AMM262230 AWH262230:AWI262230 BGD262230:BGE262230 BPZ262230:BQA262230 BZV262230:BZW262230 CJR262230:CJS262230 CTN262230:CTO262230 DDJ262230:DDK262230 DNF262230:DNG262230 DXB262230:DXC262230 EGX262230:EGY262230 EQT262230:EQU262230 FAP262230:FAQ262230 FKL262230:FKM262230 FUH262230:FUI262230 GED262230:GEE262230 GNZ262230:GOA262230 GXV262230:GXW262230 HHR262230:HHS262230 HRN262230:HRO262230 IBJ262230:IBK262230 ILF262230:ILG262230 IVB262230:IVC262230 JEX262230:JEY262230 JOT262230:JOU262230 JYP262230:JYQ262230 KIL262230:KIM262230 KSH262230:KSI262230 LCD262230:LCE262230 LLZ262230:LMA262230 LVV262230:LVW262230 MFR262230:MFS262230 MPN262230:MPO262230 MZJ262230:MZK262230 NJF262230:NJG262230 NTB262230:NTC262230 OCX262230:OCY262230 OMT262230:OMU262230 OWP262230:OWQ262230 PGL262230:PGM262230 PQH262230:PQI262230 QAD262230:QAE262230 QJZ262230:QKA262230 QTV262230:QTW262230 RDR262230:RDS262230 RNN262230:RNO262230 RXJ262230:RXK262230 SHF262230:SHG262230 SRB262230:SRC262230 TAX262230:TAY262230 TKT262230:TKU262230 TUP262230:TUQ262230 UEL262230:UEM262230 UOH262230:UOI262230 UYD262230:UYE262230 VHZ262230:VIA262230 VRV262230:VRW262230 WBR262230:WBS262230 WLN262230:WLO262230 WVJ262230:WVK262230 B327766:C327766 IX327766:IY327766 ST327766:SU327766 ACP327766:ACQ327766 AML327766:AMM327766 AWH327766:AWI327766 BGD327766:BGE327766 BPZ327766:BQA327766 BZV327766:BZW327766 CJR327766:CJS327766 CTN327766:CTO327766 DDJ327766:DDK327766 DNF327766:DNG327766 DXB327766:DXC327766 EGX327766:EGY327766 EQT327766:EQU327766 FAP327766:FAQ327766 FKL327766:FKM327766 FUH327766:FUI327766 GED327766:GEE327766 GNZ327766:GOA327766 GXV327766:GXW327766 HHR327766:HHS327766 HRN327766:HRO327766 IBJ327766:IBK327766 ILF327766:ILG327766 IVB327766:IVC327766 JEX327766:JEY327766 JOT327766:JOU327766 JYP327766:JYQ327766 KIL327766:KIM327766 KSH327766:KSI327766 LCD327766:LCE327766 LLZ327766:LMA327766 LVV327766:LVW327766 MFR327766:MFS327766 MPN327766:MPO327766 MZJ327766:MZK327766 NJF327766:NJG327766 NTB327766:NTC327766 OCX327766:OCY327766 OMT327766:OMU327766 OWP327766:OWQ327766 PGL327766:PGM327766 PQH327766:PQI327766 QAD327766:QAE327766 QJZ327766:QKA327766 QTV327766:QTW327766 RDR327766:RDS327766 RNN327766:RNO327766 RXJ327766:RXK327766 SHF327766:SHG327766 SRB327766:SRC327766 TAX327766:TAY327766 TKT327766:TKU327766 TUP327766:TUQ327766 UEL327766:UEM327766 UOH327766:UOI327766 UYD327766:UYE327766 VHZ327766:VIA327766 VRV327766:VRW327766 WBR327766:WBS327766 WLN327766:WLO327766 WVJ327766:WVK327766 B393302:C393302 IX393302:IY393302 ST393302:SU393302 ACP393302:ACQ393302 AML393302:AMM393302 AWH393302:AWI393302 BGD393302:BGE393302 BPZ393302:BQA393302 BZV393302:BZW393302 CJR393302:CJS393302 CTN393302:CTO393302 DDJ393302:DDK393302 DNF393302:DNG393302 DXB393302:DXC393302 EGX393302:EGY393302 EQT393302:EQU393302 FAP393302:FAQ393302 FKL393302:FKM393302 FUH393302:FUI393302 GED393302:GEE393302 GNZ393302:GOA393302 GXV393302:GXW393302 HHR393302:HHS393302 HRN393302:HRO393302 IBJ393302:IBK393302 ILF393302:ILG393302 IVB393302:IVC393302 JEX393302:JEY393302 JOT393302:JOU393302 JYP393302:JYQ393302 KIL393302:KIM393302 KSH393302:KSI393302 LCD393302:LCE393302 LLZ393302:LMA393302 LVV393302:LVW393302 MFR393302:MFS393302 MPN393302:MPO393302 MZJ393302:MZK393302 NJF393302:NJG393302 NTB393302:NTC393302 OCX393302:OCY393302 OMT393302:OMU393302 OWP393302:OWQ393302 PGL393302:PGM393302 PQH393302:PQI393302 QAD393302:QAE393302 QJZ393302:QKA393302 QTV393302:QTW393302 RDR393302:RDS393302 RNN393302:RNO393302 RXJ393302:RXK393302 SHF393302:SHG393302 SRB393302:SRC393302 TAX393302:TAY393302 TKT393302:TKU393302 TUP393302:TUQ393302 UEL393302:UEM393302 UOH393302:UOI393302 UYD393302:UYE393302 VHZ393302:VIA393302 VRV393302:VRW393302 WBR393302:WBS393302 WLN393302:WLO393302 WVJ393302:WVK393302 B458838:C458838 IX458838:IY458838 ST458838:SU458838 ACP458838:ACQ458838 AML458838:AMM458838 AWH458838:AWI458838 BGD458838:BGE458838 BPZ458838:BQA458838 BZV458838:BZW458838 CJR458838:CJS458838 CTN458838:CTO458838 DDJ458838:DDK458838 DNF458838:DNG458838 DXB458838:DXC458838 EGX458838:EGY458838 EQT458838:EQU458838 FAP458838:FAQ458838 FKL458838:FKM458838 FUH458838:FUI458838 GED458838:GEE458838 GNZ458838:GOA458838 GXV458838:GXW458838 HHR458838:HHS458838 HRN458838:HRO458838 IBJ458838:IBK458838 ILF458838:ILG458838 IVB458838:IVC458838 JEX458838:JEY458838 JOT458838:JOU458838 JYP458838:JYQ458838 KIL458838:KIM458838 KSH458838:KSI458838 LCD458838:LCE458838 LLZ458838:LMA458838 LVV458838:LVW458838 MFR458838:MFS458838 MPN458838:MPO458838 MZJ458838:MZK458838 NJF458838:NJG458838 NTB458838:NTC458838 OCX458838:OCY458838 OMT458838:OMU458838 OWP458838:OWQ458838 PGL458838:PGM458838 PQH458838:PQI458838 QAD458838:QAE458838 QJZ458838:QKA458838 QTV458838:QTW458838 RDR458838:RDS458838 RNN458838:RNO458838 RXJ458838:RXK458838 SHF458838:SHG458838 SRB458838:SRC458838 TAX458838:TAY458838 TKT458838:TKU458838 TUP458838:TUQ458838 UEL458838:UEM458838 UOH458838:UOI458838 UYD458838:UYE458838 VHZ458838:VIA458838 VRV458838:VRW458838 WBR458838:WBS458838 WLN458838:WLO458838 WVJ458838:WVK458838 B524374:C524374 IX524374:IY524374 ST524374:SU524374 ACP524374:ACQ524374 AML524374:AMM524374 AWH524374:AWI524374 BGD524374:BGE524374 BPZ524374:BQA524374 BZV524374:BZW524374 CJR524374:CJS524374 CTN524374:CTO524374 DDJ524374:DDK524374 DNF524374:DNG524374 DXB524374:DXC524374 EGX524374:EGY524374 EQT524374:EQU524374 FAP524374:FAQ524374 FKL524374:FKM524374 FUH524374:FUI524374 GED524374:GEE524374 GNZ524374:GOA524374 GXV524374:GXW524374 HHR524374:HHS524374 HRN524374:HRO524374 IBJ524374:IBK524374 ILF524374:ILG524374 IVB524374:IVC524374 JEX524374:JEY524374 JOT524374:JOU524374 JYP524374:JYQ524374 KIL524374:KIM524374 KSH524374:KSI524374 LCD524374:LCE524374 LLZ524374:LMA524374 LVV524374:LVW524374 MFR524374:MFS524374 MPN524374:MPO524374 MZJ524374:MZK524374 NJF524374:NJG524374 NTB524374:NTC524374 OCX524374:OCY524374 OMT524374:OMU524374 OWP524374:OWQ524374 PGL524374:PGM524374 PQH524374:PQI524374 QAD524374:QAE524374 QJZ524374:QKA524374 QTV524374:QTW524374 RDR524374:RDS524374 RNN524374:RNO524374 RXJ524374:RXK524374 SHF524374:SHG524374 SRB524374:SRC524374 TAX524374:TAY524374 TKT524374:TKU524374 TUP524374:TUQ524374 UEL524374:UEM524374 UOH524374:UOI524374 UYD524374:UYE524374 VHZ524374:VIA524374 VRV524374:VRW524374 WBR524374:WBS524374 WLN524374:WLO524374 WVJ524374:WVK524374 B589910:C589910 IX589910:IY589910 ST589910:SU589910 ACP589910:ACQ589910 AML589910:AMM589910 AWH589910:AWI589910 BGD589910:BGE589910 BPZ589910:BQA589910 BZV589910:BZW589910 CJR589910:CJS589910 CTN589910:CTO589910 DDJ589910:DDK589910 DNF589910:DNG589910 DXB589910:DXC589910 EGX589910:EGY589910 EQT589910:EQU589910 FAP589910:FAQ589910 FKL589910:FKM589910 FUH589910:FUI589910 GED589910:GEE589910 GNZ589910:GOA589910 GXV589910:GXW589910 HHR589910:HHS589910 HRN589910:HRO589910 IBJ589910:IBK589910 ILF589910:ILG589910 IVB589910:IVC589910 JEX589910:JEY589910 JOT589910:JOU589910 JYP589910:JYQ589910 KIL589910:KIM589910 KSH589910:KSI589910 LCD589910:LCE589910 LLZ589910:LMA589910 LVV589910:LVW589910 MFR589910:MFS589910 MPN589910:MPO589910 MZJ589910:MZK589910 NJF589910:NJG589910 NTB589910:NTC589910 OCX589910:OCY589910 OMT589910:OMU589910 OWP589910:OWQ589910 PGL589910:PGM589910 PQH589910:PQI589910 QAD589910:QAE589910 QJZ589910:QKA589910 QTV589910:QTW589910 RDR589910:RDS589910 RNN589910:RNO589910 RXJ589910:RXK589910 SHF589910:SHG589910 SRB589910:SRC589910 TAX589910:TAY589910 TKT589910:TKU589910 TUP589910:TUQ589910 UEL589910:UEM589910 UOH589910:UOI589910 UYD589910:UYE589910 VHZ589910:VIA589910 VRV589910:VRW589910 WBR589910:WBS589910 WLN589910:WLO589910 WVJ589910:WVK589910 B655446:C655446 IX655446:IY655446 ST655446:SU655446 ACP655446:ACQ655446 AML655446:AMM655446 AWH655446:AWI655446 BGD655446:BGE655446 BPZ655446:BQA655446 BZV655446:BZW655446 CJR655446:CJS655446 CTN655446:CTO655446 DDJ655446:DDK655446 DNF655446:DNG655446 DXB655446:DXC655446 EGX655446:EGY655446 EQT655446:EQU655446 FAP655446:FAQ655446 FKL655446:FKM655446 FUH655446:FUI655446 GED655446:GEE655446 GNZ655446:GOA655446 GXV655446:GXW655446 HHR655446:HHS655446 HRN655446:HRO655446 IBJ655446:IBK655446 ILF655446:ILG655446 IVB655446:IVC655446 JEX655446:JEY655446 JOT655446:JOU655446 JYP655446:JYQ655446 KIL655446:KIM655446 KSH655446:KSI655446 LCD655446:LCE655446 LLZ655446:LMA655446 LVV655446:LVW655446 MFR655446:MFS655446 MPN655446:MPO655446 MZJ655446:MZK655446 NJF655446:NJG655446 NTB655446:NTC655446 OCX655446:OCY655446 OMT655446:OMU655446 OWP655446:OWQ655446 PGL655446:PGM655446 PQH655446:PQI655446 QAD655446:QAE655446 QJZ655446:QKA655446 QTV655446:QTW655446 RDR655446:RDS655446 RNN655446:RNO655446 RXJ655446:RXK655446 SHF655446:SHG655446 SRB655446:SRC655446 TAX655446:TAY655446 TKT655446:TKU655446 TUP655446:TUQ655446 UEL655446:UEM655446 UOH655446:UOI655446 UYD655446:UYE655446 VHZ655446:VIA655446 VRV655446:VRW655446 WBR655446:WBS655446 WLN655446:WLO655446 WVJ655446:WVK655446 B720982:C720982 IX720982:IY720982 ST720982:SU720982 ACP720982:ACQ720982 AML720982:AMM720982 AWH720982:AWI720982 BGD720982:BGE720982 BPZ720982:BQA720982 BZV720982:BZW720982 CJR720982:CJS720982 CTN720982:CTO720982 DDJ720982:DDK720982 DNF720982:DNG720982 DXB720982:DXC720982 EGX720982:EGY720982 EQT720982:EQU720982 FAP720982:FAQ720982 FKL720982:FKM720982 FUH720982:FUI720982 GED720982:GEE720982 GNZ720982:GOA720982 GXV720982:GXW720982 HHR720982:HHS720982 HRN720982:HRO720982 IBJ720982:IBK720982 ILF720982:ILG720982 IVB720982:IVC720982 JEX720982:JEY720982 JOT720982:JOU720982 JYP720982:JYQ720982 KIL720982:KIM720982 KSH720982:KSI720982 LCD720982:LCE720982 LLZ720982:LMA720982 LVV720982:LVW720982 MFR720982:MFS720982 MPN720982:MPO720982 MZJ720982:MZK720982 NJF720982:NJG720982 NTB720982:NTC720982 OCX720982:OCY720982 OMT720982:OMU720982 OWP720982:OWQ720982 PGL720982:PGM720982 PQH720982:PQI720982 QAD720982:QAE720982 QJZ720982:QKA720982 QTV720982:QTW720982 RDR720982:RDS720982 RNN720982:RNO720982 RXJ720982:RXK720982 SHF720982:SHG720982 SRB720982:SRC720982 TAX720982:TAY720982 TKT720982:TKU720982 TUP720982:TUQ720982 UEL720982:UEM720982 UOH720982:UOI720982 UYD720982:UYE720982 VHZ720982:VIA720982 VRV720982:VRW720982 WBR720982:WBS720982 WLN720982:WLO720982 WVJ720982:WVK720982 B786518:C786518 IX786518:IY786518 ST786518:SU786518 ACP786518:ACQ786518 AML786518:AMM786518 AWH786518:AWI786518 BGD786518:BGE786518 BPZ786518:BQA786518 BZV786518:BZW786518 CJR786518:CJS786518 CTN786518:CTO786518 DDJ786518:DDK786518 DNF786518:DNG786518 DXB786518:DXC786518 EGX786518:EGY786518 EQT786518:EQU786518 FAP786518:FAQ786518 FKL786518:FKM786518 FUH786518:FUI786518 GED786518:GEE786518 GNZ786518:GOA786518 GXV786518:GXW786518 HHR786518:HHS786518 HRN786518:HRO786518 IBJ786518:IBK786518 ILF786518:ILG786518 IVB786518:IVC786518 JEX786518:JEY786518 JOT786518:JOU786518 JYP786518:JYQ786518 KIL786518:KIM786518 KSH786518:KSI786518 LCD786518:LCE786518 LLZ786518:LMA786518 LVV786518:LVW786518 MFR786518:MFS786518 MPN786518:MPO786518 MZJ786518:MZK786518 NJF786518:NJG786518 NTB786518:NTC786518 OCX786518:OCY786518 OMT786518:OMU786518 OWP786518:OWQ786518 PGL786518:PGM786518 PQH786518:PQI786518 QAD786518:QAE786518 QJZ786518:QKA786518 QTV786518:QTW786518 RDR786518:RDS786518 RNN786518:RNO786518 RXJ786518:RXK786518 SHF786518:SHG786518 SRB786518:SRC786518 TAX786518:TAY786518 TKT786518:TKU786518 TUP786518:TUQ786518 UEL786518:UEM786518 UOH786518:UOI786518 UYD786518:UYE786518 VHZ786518:VIA786518 VRV786518:VRW786518 WBR786518:WBS786518 WLN786518:WLO786518 WVJ786518:WVK786518 B852054:C852054 IX852054:IY852054 ST852054:SU852054 ACP852054:ACQ852054 AML852054:AMM852054 AWH852054:AWI852054 BGD852054:BGE852054 BPZ852054:BQA852054 BZV852054:BZW852054 CJR852054:CJS852054 CTN852054:CTO852054 DDJ852054:DDK852054 DNF852054:DNG852054 DXB852054:DXC852054 EGX852054:EGY852054 EQT852054:EQU852054 FAP852054:FAQ852054 FKL852054:FKM852054 FUH852054:FUI852054 GED852054:GEE852054 GNZ852054:GOA852054 GXV852054:GXW852054 HHR852054:HHS852054 HRN852054:HRO852054 IBJ852054:IBK852054 ILF852054:ILG852054 IVB852054:IVC852054 JEX852054:JEY852054 JOT852054:JOU852054 JYP852054:JYQ852054 KIL852054:KIM852054 KSH852054:KSI852054 LCD852054:LCE852054 LLZ852054:LMA852054 LVV852054:LVW852054 MFR852054:MFS852054 MPN852054:MPO852054 MZJ852054:MZK852054 NJF852054:NJG852054 NTB852054:NTC852054 OCX852054:OCY852054 OMT852054:OMU852054 OWP852054:OWQ852054 PGL852054:PGM852054 PQH852054:PQI852054 QAD852054:QAE852054 QJZ852054:QKA852054 QTV852054:QTW852054 RDR852054:RDS852054 RNN852054:RNO852054 RXJ852054:RXK852054 SHF852054:SHG852054 SRB852054:SRC852054 TAX852054:TAY852054 TKT852054:TKU852054 TUP852054:TUQ852054 UEL852054:UEM852054 UOH852054:UOI852054 UYD852054:UYE852054 VHZ852054:VIA852054 VRV852054:VRW852054 WBR852054:WBS852054 WLN852054:WLO852054 WVJ852054:WVK852054 B917590:C917590 IX917590:IY917590 ST917590:SU917590 ACP917590:ACQ917590 AML917590:AMM917590 AWH917590:AWI917590 BGD917590:BGE917590 BPZ917590:BQA917590 BZV917590:BZW917590 CJR917590:CJS917590 CTN917590:CTO917590 DDJ917590:DDK917590 DNF917590:DNG917590 DXB917590:DXC917590 EGX917590:EGY917590 EQT917590:EQU917590 FAP917590:FAQ917590 FKL917590:FKM917590 FUH917590:FUI917590 GED917590:GEE917590 GNZ917590:GOA917590 GXV917590:GXW917590 HHR917590:HHS917590 HRN917590:HRO917590 IBJ917590:IBK917590 ILF917590:ILG917590 IVB917590:IVC917590 JEX917590:JEY917590 JOT917590:JOU917590 JYP917590:JYQ917590 KIL917590:KIM917590 KSH917590:KSI917590 LCD917590:LCE917590 LLZ917590:LMA917590 LVV917590:LVW917590 MFR917590:MFS917590 MPN917590:MPO917590 MZJ917590:MZK917590 NJF917590:NJG917590 NTB917590:NTC917590 OCX917590:OCY917590 OMT917590:OMU917590 OWP917590:OWQ917590 PGL917590:PGM917590 PQH917590:PQI917590 QAD917590:QAE917590 QJZ917590:QKA917590 QTV917590:QTW917590 RDR917590:RDS917590 RNN917590:RNO917590 RXJ917590:RXK917590 SHF917590:SHG917590 SRB917590:SRC917590 TAX917590:TAY917590 TKT917590:TKU917590 TUP917590:TUQ917590 UEL917590:UEM917590 UOH917590:UOI917590 UYD917590:UYE917590 VHZ917590:VIA917590 VRV917590:VRW917590 WBR917590:WBS917590 WLN917590:WLO917590 WVJ917590:WVK917590 B983126:C983126 IX983126:IY983126 ST983126:SU983126 ACP983126:ACQ983126 AML983126:AMM983126 AWH983126:AWI983126 BGD983126:BGE983126 BPZ983126:BQA983126 BZV983126:BZW983126 CJR983126:CJS983126 CTN983126:CTO983126 DDJ983126:DDK983126 DNF983126:DNG983126 DXB983126:DXC983126 EGX983126:EGY983126 EQT983126:EQU983126 FAP983126:FAQ983126 FKL983126:FKM983126 FUH983126:FUI983126 GED983126:GEE983126 GNZ983126:GOA983126 GXV983126:GXW983126 HHR983126:HHS983126 HRN983126:HRO983126 IBJ983126:IBK983126 ILF983126:ILG983126 IVB983126:IVC983126 JEX983126:JEY983126 JOT983126:JOU983126 JYP983126:JYQ983126 KIL983126:KIM983126 KSH983126:KSI983126 LCD983126:LCE983126 LLZ983126:LMA983126 LVV983126:LVW983126 MFR983126:MFS983126 MPN983126:MPO983126 MZJ983126:MZK983126 NJF983126:NJG983126 NTB983126:NTC983126 OCX983126:OCY983126 OMT983126:OMU983126 OWP983126:OWQ983126 PGL983126:PGM983126 PQH983126:PQI983126 QAD983126:QAE983126 QJZ983126:QKA983126 QTV983126:QTW983126 RDR983126:RDS983126 RNN983126:RNO983126 RXJ983126:RXK983126 SHF983126:SHG983126 SRB983126:SRC983126 TAX983126:TAY983126 TKT983126:TKU983126 TUP983126:TUQ983126 UEL983126:UEM983126 UOH983126:UOI983126 UYD983126:UYE983126 VHZ983126:VIA983126 VRV983126:VRW983126 WBR983126:WBS983126 WLN983126:WLO983126 WVJ983126:WVK983126">
      <formula1>$N$83:$N$85</formula1>
    </dataValidation>
    <dataValidation type="list" allowBlank="1" sqref="B87:C87 IX87:IY87 ST87:SU87 ACP87:ACQ87 AML87:AMM87 AWH87:AWI87 BGD87:BGE87 BPZ87:BQA87 BZV87:BZW87 CJR87:CJS87 CTN87:CTO87 DDJ87:DDK87 DNF87:DNG87 DXB87:DXC87 EGX87:EGY87 EQT87:EQU87 FAP87:FAQ87 FKL87:FKM87 FUH87:FUI87 GED87:GEE87 GNZ87:GOA87 GXV87:GXW87 HHR87:HHS87 HRN87:HRO87 IBJ87:IBK87 ILF87:ILG87 IVB87:IVC87 JEX87:JEY87 JOT87:JOU87 JYP87:JYQ87 KIL87:KIM87 KSH87:KSI87 LCD87:LCE87 LLZ87:LMA87 LVV87:LVW87 MFR87:MFS87 MPN87:MPO87 MZJ87:MZK87 NJF87:NJG87 NTB87:NTC87 OCX87:OCY87 OMT87:OMU87 OWP87:OWQ87 PGL87:PGM87 PQH87:PQI87 QAD87:QAE87 QJZ87:QKA87 QTV87:QTW87 RDR87:RDS87 RNN87:RNO87 RXJ87:RXK87 SHF87:SHG87 SRB87:SRC87 TAX87:TAY87 TKT87:TKU87 TUP87:TUQ87 UEL87:UEM87 UOH87:UOI87 UYD87:UYE87 VHZ87:VIA87 VRV87:VRW87 WBR87:WBS87 WLN87:WLO87 WVJ87:WVK87 B65623:C65623 IX65623:IY65623 ST65623:SU65623 ACP65623:ACQ65623 AML65623:AMM65623 AWH65623:AWI65623 BGD65623:BGE65623 BPZ65623:BQA65623 BZV65623:BZW65623 CJR65623:CJS65623 CTN65623:CTO65623 DDJ65623:DDK65623 DNF65623:DNG65623 DXB65623:DXC65623 EGX65623:EGY65623 EQT65623:EQU65623 FAP65623:FAQ65623 FKL65623:FKM65623 FUH65623:FUI65623 GED65623:GEE65623 GNZ65623:GOA65623 GXV65623:GXW65623 HHR65623:HHS65623 HRN65623:HRO65623 IBJ65623:IBK65623 ILF65623:ILG65623 IVB65623:IVC65623 JEX65623:JEY65623 JOT65623:JOU65623 JYP65623:JYQ65623 KIL65623:KIM65623 KSH65623:KSI65623 LCD65623:LCE65623 LLZ65623:LMA65623 LVV65623:LVW65623 MFR65623:MFS65623 MPN65623:MPO65623 MZJ65623:MZK65623 NJF65623:NJG65623 NTB65623:NTC65623 OCX65623:OCY65623 OMT65623:OMU65623 OWP65623:OWQ65623 PGL65623:PGM65623 PQH65623:PQI65623 QAD65623:QAE65623 QJZ65623:QKA65623 QTV65623:QTW65623 RDR65623:RDS65623 RNN65623:RNO65623 RXJ65623:RXK65623 SHF65623:SHG65623 SRB65623:SRC65623 TAX65623:TAY65623 TKT65623:TKU65623 TUP65623:TUQ65623 UEL65623:UEM65623 UOH65623:UOI65623 UYD65623:UYE65623 VHZ65623:VIA65623 VRV65623:VRW65623 WBR65623:WBS65623 WLN65623:WLO65623 WVJ65623:WVK65623 B131159:C131159 IX131159:IY131159 ST131159:SU131159 ACP131159:ACQ131159 AML131159:AMM131159 AWH131159:AWI131159 BGD131159:BGE131159 BPZ131159:BQA131159 BZV131159:BZW131159 CJR131159:CJS131159 CTN131159:CTO131159 DDJ131159:DDK131159 DNF131159:DNG131159 DXB131159:DXC131159 EGX131159:EGY131159 EQT131159:EQU131159 FAP131159:FAQ131159 FKL131159:FKM131159 FUH131159:FUI131159 GED131159:GEE131159 GNZ131159:GOA131159 GXV131159:GXW131159 HHR131159:HHS131159 HRN131159:HRO131159 IBJ131159:IBK131159 ILF131159:ILG131159 IVB131159:IVC131159 JEX131159:JEY131159 JOT131159:JOU131159 JYP131159:JYQ131159 KIL131159:KIM131159 KSH131159:KSI131159 LCD131159:LCE131159 LLZ131159:LMA131159 LVV131159:LVW131159 MFR131159:MFS131159 MPN131159:MPO131159 MZJ131159:MZK131159 NJF131159:NJG131159 NTB131159:NTC131159 OCX131159:OCY131159 OMT131159:OMU131159 OWP131159:OWQ131159 PGL131159:PGM131159 PQH131159:PQI131159 QAD131159:QAE131159 QJZ131159:QKA131159 QTV131159:QTW131159 RDR131159:RDS131159 RNN131159:RNO131159 RXJ131159:RXK131159 SHF131159:SHG131159 SRB131159:SRC131159 TAX131159:TAY131159 TKT131159:TKU131159 TUP131159:TUQ131159 UEL131159:UEM131159 UOH131159:UOI131159 UYD131159:UYE131159 VHZ131159:VIA131159 VRV131159:VRW131159 WBR131159:WBS131159 WLN131159:WLO131159 WVJ131159:WVK131159 B196695:C196695 IX196695:IY196695 ST196695:SU196695 ACP196695:ACQ196695 AML196695:AMM196695 AWH196695:AWI196695 BGD196695:BGE196695 BPZ196695:BQA196695 BZV196695:BZW196695 CJR196695:CJS196695 CTN196695:CTO196695 DDJ196695:DDK196695 DNF196695:DNG196695 DXB196695:DXC196695 EGX196695:EGY196695 EQT196695:EQU196695 FAP196695:FAQ196695 FKL196695:FKM196695 FUH196695:FUI196695 GED196695:GEE196695 GNZ196695:GOA196695 GXV196695:GXW196695 HHR196695:HHS196695 HRN196695:HRO196695 IBJ196695:IBK196695 ILF196695:ILG196695 IVB196695:IVC196695 JEX196695:JEY196695 JOT196695:JOU196695 JYP196695:JYQ196695 KIL196695:KIM196695 KSH196695:KSI196695 LCD196695:LCE196695 LLZ196695:LMA196695 LVV196695:LVW196695 MFR196695:MFS196695 MPN196695:MPO196695 MZJ196695:MZK196695 NJF196695:NJG196695 NTB196695:NTC196695 OCX196695:OCY196695 OMT196695:OMU196695 OWP196695:OWQ196695 PGL196695:PGM196695 PQH196695:PQI196695 QAD196695:QAE196695 QJZ196695:QKA196695 QTV196695:QTW196695 RDR196695:RDS196695 RNN196695:RNO196695 RXJ196695:RXK196695 SHF196695:SHG196695 SRB196695:SRC196695 TAX196695:TAY196695 TKT196695:TKU196695 TUP196695:TUQ196695 UEL196695:UEM196695 UOH196695:UOI196695 UYD196695:UYE196695 VHZ196695:VIA196695 VRV196695:VRW196695 WBR196695:WBS196695 WLN196695:WLO196695 WVJ196695:WVK196695 B262231:C262231 IX262231:IY262231 ST262231:SU262231 ACP262231:ACQ262231 AML262231:AMM262231 AWH262231:AWI262231 BGD262231:BGE262231 BPZ262231:BQA262231 BZV262231:BZW262231 CJR262231:CJS262231 CTN262231:CTO262231 DDJ262231:DDK262231 DNF262231:DNG262231 DXB262231:DXC262231 EGX262231:EGY262231 EQT262231:EQU262231 FAP262231:FAQ262231 FKL262231:FKM262231 FUH262231:FUI262231 GED262231:GEE262231 GNZ262231:GOA262231 GXV262231:GXW262231 HHR262231:HHS262231 HRN262231:HRO262231 IBJ262231:IBK262231 ILF262231:ILG262231 IVB262231:IVC262231 JEX262231:JEY262231 JOT262231:JOU262231 JYP262231:JYQ262231 KIL262231:KIM262231 KSH262231:KSI262231 LCD262231:LCE262231 LLZ262231:LMA262231 LVV262231:LVW262231 MFR262231:MFS262231 MPN262231:MPO262231 MZJ262231:MZK262231 NJF262231:NJG262231 NTB262231:NTC262231 OCX262231:OCY262231 OMT262231:OMU262231 OWP262231:OWQ262231 PGL262231:PGM262231 PQH262231:PQI262231 QAD262231:QAE262231 QJZ262231:QKA262231 QTV262231:QTW262231 RDR262231:RDS262231 RNN262231:RNO262231 RXJ262231:RXK262231 SHF262231:SHG262231 SRB262231:SRC262231 TAX262231:TAY262231 TKT262231:TKU262231 TUP262231:TUQ262231 UEL262231:UEM262231 UOH262231:UOI262231 UYD262231:UYE262231 VHZ262231:VIA262231 VRV262231:VRW262231 WBR262231:WBS262231 WLN262231:WLO262231 WVJ262231:WVK262231 B327767:C327767 IX327767:IY327767 ST327767:SU327767 ACP327767:ACQ327767 AML327767:AMM327767 AWH327767:AWI327767 BGD327767:BGE327767 BPZ327767:BQA327767 BZV327767:BZW327767 CJR327767:CJS327767 CTN327767:CTO327767 DDJ327767:DDK327767 DNF327767:DNG327767 DXB327767:DXC327767 EGX327767:EGY327767 EQT327767:EQU327767 FAP327767:FAQ327767 FKL327767:FKM327767 FUH327767:FUI327767 GED327767:GEE327767 GNZ327767:GOA327767 GXV327767:GXW327767 HHR327767:HHS327767 HRN327767:HRO327767 IBJ327767:IBK327767 ILF327767:ILG327767 IVB327767:IVC327767 JEX327767:JEY327767 JOT327767:JOU327767 JYP327767:JYQ327767 KIL327767:KIM327767 KSH327767:KSI327767 LCD327767:LCE327767 LLZ327767:LMA327767 LVV327767:LVW327767 MFR327767:MFS327767 MPN327767:MPO327767 MZJ327767:MZK327767 NJF327767:NJG327767 NTB327767:NTC327767 OCX327767:OCY327767 OMT327767:OMU327767 OWP327767:OWQ327767 PGL327767:PGM327767 PQH327767:PQI327767 QAD327767:QAE327767 QJZ327767:QKA327767 QTV327767:QTW327767 RDR327767:RDS327767 RNN327767:RNO327767 RXJ327767:RXK327767 SHF327767:SHG327767 SRB327767:SRC327767 TAX327767:TAY327767 TKT327767:TKU327767 TUP327767:TUQ327767 UEL327767:UEM327767 UOH327767:UOI327767 UYD327767:UYE327767 VHZ327767:VIA327767 VRV327767:VRW327767 WBR327767:WBS327767 WLN327767:WLO327767 WVJ327767:WVK327767 B393303:C393303 IX393303:IY393303 ST393303:SU393303 ACP393303:ACQ393303 AML393303:AMM393303 AWH393303:AWI393303 BGD393303:BGE393303 BPZ393303:BQA393303 BZV393303:BZW393303 CJR393303:CJS393303 CTN393303:CTO393303 DDJ393303:DDK393303 DNF393303:DNG393303 DXB393303:DXC393303 EGX393303:EGY393303 EQT393303:EQU393303 FAP393303:FAQ393303 FKL393303:FKM393303 FUH393303:FUI393303 GED393303:GEE393303 GNZ393303:GOA393303 GXV393303:GXW393303 HHR393303:HHS393303 HRN393303:HRO393303 IBJ393303:IBK393303 ILF393303:ILG393303 IVB393303:IVC393303 JEX393303:JEY393303 JOT393303:JOU393303 JYP393303:JYQ393303 KIL393303:KIM393303 KSH393303:KSI393303 LCD393303:LCE393303 LLZ393303:LMA393303 LVV393303:LVW393303 MFR393303:MFS393303 MPN393303:MPO393303 MZJ393303:MZK393303 NJF393303:NJG393303 NTB393303:NTC393303 OCX393303:OCY393303 OMT393303:OMU393303 OWP393303:OWQ393303 PGL393303:PGM393303 PQH393303:PQI393303 QAD393303:QAE393303 QJZ393303:QKA393303 QTV393303:QTW393303 RDR393303:RDS393303 RNN393303:RNO393303 RXJ393303:RXK393303 SHF393303:SHG393303 SRB393303:SRC393303 TAX393303:TAY393303 TKT393303:TKU393303 TUP393303:TUQ393303 UEL393303:UEM393303 UOH393303:UOI393303 UYD393303:UYE393303 VHZ393303:VIA393303 VRV393303:VRW393303 WBR393303:WBS393303 WLN393303:WLO393303 WVJ393303:WVK393303 B458839:C458839 IX458839:IY458839 ST458839:SU458839 ACP458839:ACQ458839 AML458839:AMM458839 AWH458839:AWI458839 BGD458839:BGE458839 BPZ458839:BQA458839 BZV458839:BZW458839 CJR458839:CJS458839 CTN458839:CTO458839 DDJ458839:DDK458839 DNF458839:DNG458839 DXB458839:DXC458839 EGX458839:EGY458839 EQT458839:EQU458839 FAP458839:FAQ458839 FKL458839:FKM458839 FUH458839:FUI458839 GED458839:GEE458839 GNZ458839:GOA458839 GXV458839:GXW458839 HHR458839:HHS458839 HRN458839:HRO458839 IBJ458839:IBK458839 ILF458839:ILG458839 IVB458839:IVC458839 JEX458839:JEY458839 JOT458839:JOU458839 JYP458839:JYQ458839 KIL458839:KIM458839 KSH458839:KSI458839 LCD458839:LCE458839 LLZ458839:LMA458839 LVV458839:LVW458839 MFR458839:MFS458839 MPN458839:MPO458839 MZJ458839:MZK458839 NJF458839:NJG458839 NTB458839:NTC458839 OCX458839:OCY458839 OMT458839:OMU458839 OWP458839:OWQ458839 PGL458839:PGM458839 PQH458839:PQI458839 QAD458839:QAE458839 QJZ458839:QKA458839 QTV458839:QTW458839 RDR458839:RDS458839 RNN458839:RNO458839 RXJ458839:RXK458839 SHF458839:SHG458839 SRB458839:SRC458839 TAX458839:TAY458839 TKT458839:TKU458839 TUP458839:TUQ458839 UEL458839:UEM458839 UOH458839:UOI458839 UYD458839:UYE458839 VHZ458839:VIA458839 VRV458839:VRW458839 WBR458839:WBS458839 WLN458839:WLO458839 WVJ458839:WVK458839 B524375:C524375 IX524375:IY524375 ST524375:SU524375 ACP524375:ACQ524375 AML524375:AMM524375 AWH524375:AWI524375 BGD524375:BGE524375 BPZ524375:BQA524375 BZV524375:BZW524375 CJR524375:CJS524375 CTN524375:CTO524375 DDJ524375:DDK524375 DNF524375:DNG524375 DXB524375:DXC524375 EGX524375:EGY524375 EQT524375:EQU524375 FAP524375:FAQ524375 FKL524375:FKM524375 FUH524375:FUI524375 GED524375:GEE524375 GNZ524375:GOA524375 GXV524375:GXW524375 HHR524375:HHS524375 HRN524375:HRO524375 IBJ524375:IBK524375 ILF524375:ILG524375 IVB524375:IVC524375 JEX524375:JEY524375 JOT524375:JOU524375 JYP524375:JYQ524375 KIL524375:KIM524375 KSH524375:KSI524375 LCD524375:LCE524375 LLZ524375:LMA524375 LVV524375:LVW524375 MFR524375:MFS524375 MPN524375:MPO524375 MZJ524375:MZK524375 NJF524375:NJG524375 NTB524375:NTC524375 OCX524375:OCY524375 OMT524375:OMU524375 OWP524375:OWQ524375 PGL524375:PGM524375 PQH524375:PQI524375 QAD524375:QAE524375 QJZ524375:QKA524375 QTV524375:QTW524375 RDR524375:RDS524375 RNN524375:RNO524375 RXJ524375:RXK524375 SHF524375:SHG524375 SRB524375:SRC524375 TAX524375:TAY524375 TKT524375:TKU524375 TUP524375:TUQ524375 UEL524375:UEM524375 UOH524375:UOI524375 UYD524375:UYE524375 VHZ524375:VIA524375 VRV524375:VRW524375 WBR524375:WBS524375 WLN524375:WLO524375 WVJ524375:WVK524375 B589911:C589911 IX589911:IY589911 ST589911:SU589911 ACP589911:ACQ589911 AML589911:AMM589911 AWH589911:AWI589911 BGD589911:BGE589911 BPZ589911:BQA589911 BZV589911:BZW589911 CJR589911:CJS589911 CTN589911:CTO589911 DDJ589911:DDK589911 DNF589911:DNG589911 DXB589911:DXC589911 EGX589911:EGY589911 EQT589911:EQU589911 FAP589911:FAQ589911 FKL589911:FKM589911 FUH589911:FUI589911 GED589911:GEE589911 GNZ589911:GOA589911 GXV589911:GXW589911 HHR589911:HHS589911 HRN589911:HRO589911 IBJ589911:IBK589911 ILF589911:ILG589911 IVB589911:IVC589911 JEX589911:JEY589911 JOT589911:JOU589911 JYP589911:JYQ589911 KIL589911:KIM589911 KSH589911:KSI589911 LCD589911:LCE589911 LLZ589911:LMA589911 LVV589911:LVW589911 MFR589911:MFS589911 MPN589911:MPO589911 MZJ589911:MZK589911 NJF589911:NJG589911 NTB589911:NTC589911 OCX589911:OCY589911 OMT589911:OMU589911 OWP589911:OWQ589911 PGL589911:PGM589911 PQH589911:PQI589911 QAD589911:QAE589911 QJZ589911:QKA589911 QTV589911:QTW589911 RDR589911:RDS589911 RNN589911:RNO589911 RXJ589911:RXK589911 SHF589911:SHG589911 SRB589911:SRC589911 TAX589911:TAY589911 TKT589911:TKU589911 TUP589911:TUQ589911 UEL589911:UEM589911 UOH589911:UOI589911 UYD589911:UYE589911 VHZ589911:VIA589911 VRV589911:VRW589911 WBR589911:WBS589911 WLN589911:WLO589911 WVJ589911:WVK589911 B655447:C655447 IX655447:IY655447 ST655447:SU655447 ACP655447:ACQ655447 AML655447:AMM655447 AWH655447:AWI655447 BGD655447:BGE655447 BPZ655447:BQA655447 BZV655447:BZW655447 CJR655447:CJS655447 CTN655447:CTO655447 DDJ655447:DDK655447 DNF655447:DNG655447 DXB655447:DXC655447 EGX655447:EGY655447 EQT655447:EQU655447 FAP655447:FAQ655447 FKL655447:FKM655447 FUH655447:FUI655447 GED655447:GEE655447 GNZ655447:GOA655447 GXV655447:GXW655447 HHR655447:HHS655447 HRN655447:HRO655447 IBJ655447:IBK655447 ILF655447:ILG655447 IVB655447:IVC655447 JEX655447:JEY655447 JOT655447:JOU655447 JYP655447:JYQ655447 KIL655447:KIM655447 KSH655447:KSI655447 LCD655447:LCE655447 LLZ655447:LMA655447 LVV655447:LVW655447 MFR655447:MFS655447 MPN655447:MPO655447 MZJ655447:MZK655447 NJF655447:NJG655447 NTB655447:NTC655447 OCX655447:OCY655447 OMT655447:OMU655447 OWP655447:OWQ655447 PGL655447:PGM655447 PQH655447:PQI655447 QAD655447:QAE655447 QJZ655447:QKA655447 QTV655447:QTW655447 RDR655447:RDS655447 RNN655447:RNO655447 RXJ655447:RXK655447 SHF655447:SHG655447 SRB655447:SRC655447 TAX655447:TAY655447 TKT655447:TKU655447 TUP655447:TUQ655447 UEL655447:UEM655447 UOH655447:UOI655447 UYD655447:UYE655447 VHZ655447:VIA655447 VRV655447:VRW655447 WBR655447:WBS655447 WLN655447:WLO655447 WVJ655447:WVK655447 B720983:C720983 IX720983:IY720983 ST720983:SU720983 ACP720983:ACQ720983 AML720983:AMM720983 AWH720983:AWI720983 BGD720983:BGE720983 BPZ720983:BQA720983 BZV720983:BZW720983 CJR720983:CJS720983 CTN720983:CTO720983 DDJ720983:DDK720983 DNF720983:DNG720983 DXB720983:DXC720983 EGX720983:EGY720983 EQT720983:EQU720983 FAP720983:FAQ720983 FKL720983:FKM720983 FUH720983:FUI720983 GED720983:GEE720983 GNZ720983:GOA720983 GXV720983:GXW720983 HHR720983:HHS720983 HRN720983:HRO720983 IBJ720983:IBK720983 ILF720983:ILG720983 IVB720983:IVC720983 JEX720983:JEY720983 JOT720983:JOU720983 JYP720983:JYQ720983 KIL720983:KIM720983 KSH720983:KSI720983 LCD720983:LCE720983 LLZ720983:LMA720983 LVV720983:LVW720983 MFR720983:MFS720983 MPN720983:MPO720983 MZJ720983:MZK720983 NJF720983:NJG720983 NTB720983:NTC720983 OCX720983:OCY720983 OMT720983:OMU720983 OWP720983:OWQ720983 PGL720983:PGM720983 PQH720983:PQI720983 QAD720983:QAE720983 QJZ720983:QKA720983 QTV720983:QTW720983 RDR720983:RDS720983 RNN720983:RNO720983 RXJ720983:RXK720983 SHF720983:SHG720983 SRB720983:SRC720983 TAX720983:TAY720983 TKT720983:TKU720983 TUP720983:TUQ720983 UEL720983:UEM720983 UOH720983:UOI720983 UYD720983:UYE720983 VHZ720983:VIA720983 VRV720983:VRW720983 WBR720983:WBS720983 WLN720983:WLO720983 WVJ720983:WVK720983 B786519:C786519 IX786519:IY786519 ST786519:SU786519 ACP786519:ACQ786519 AML786519:AMM786519 AWH786519:AWI786519 BGD786519:BGE786519 BPZ786519:BQA786519 BZV786519:BZW786519 CJR786519:CJS786519 CTN786519:CTO786519 DDJ786519:DDK786519 DNF786519:DNG786519 DXB786519:DXC786519 EGX786519:EGY786519 EQT786519:EQU786519 FAP786519:FAQ786519 FKL786519:FKM786519 FUH786519:FUI786519 GED786519:GEE786519 GNZ786519:GOA786519 GXV786519:GXW786519 HHR786519:HHS786519 HRN786519:HRO786519 IBJ786519:IBK786519 ILF786519:ILG786519 IVB786519:IVC786519 JEX786519:JEY786519 JOT786519:JOU786519 JYP786519:JYQ786519 KIL786519:KIM786519 KSH786519:KSI786519 LCD786519:LCE786519 LLZ786519:LMA786519 LVV786519:LVW786519 MFR786519:MFS786519 MPN786519:MPO786519 MZJ786519:MZK786519 NJF786519:NJG786519 NTB786519:NTC786519 OCX786519:OCY786519 OMT786519:OMU786519 OWP786519:OWQ786519 PGL786519:PGM786519 PQH786519:PQI786519 QAD786519:QAE786519 QJZ786519:QKA786519 QTV786519:QTW786519 RDR786519:RDS786519 RNN786519:RNO786519 RXJ786519:RXK786519 SHF786519:SHG786519 SRB786519:SRC786519 TAX786519:TAY786519 TKT786519:TKU786519 TUP786519:TUQ786519 UEL786519:UEM786519 UOH786519:UOI786519 UYD786519:UYE786519 VHZ786519:VIA786519 VRV786519:VRW786519 WBR786519:WBS786519 WLN786519:WLO786519 WVJ786519:WVK786519 B852055:C852055 IX852055:IY852055 ST852055:SU852055 ACP852055:ACQ852055 AML852055:AMM852055 AWH852055:AWI852055 BGD852055:BGE852055 BPZ852055:BQA852055 BZV852055:BZW852055 CJR852055:CJS852055 CTN852055:CTO852055 DDJ852055:DDK852055 DNF852055:DNG852055 DXB852055:DXC852055 EGX852055:EGY852055 EQT852055:EQU852055 FAP852055:FAQ852055 FKL852055:FKM852055 FUH852055:FUI852055 GED852055:GEE852055 GNZ852055:GOA852055 GXV852055:GXW852055 HHR852055:HHS852055 HRN852055:HRO852055 IBJ852055:IBK852055 ILF852055:ILG852055 IVB852055:IVC852055 JEX852055:JEY852055 JOT852055:JOU852055 JYP852055:JYQ852055 KIL852055:KIM852055 KSH852055:KSI852055 LCD852055:LCE852055 LLZ852055:LMA852055 LVV852055:LVW852055 MFR852055:MFS852055 MPN852055:MPO852055 MZJ852055:MZK852055 NJF852055:NJG852055 NTB852055:NTC852055 OCX852055:OCY852055 OMT852055:OMU852055 OWP852055:OWQ852055 PGL852055:PGM852055 PQH852055:PQI852055 QAD852055:QAE852055 QJZ852055:QKA852055 QTV852055:QTW852055 RDR852055:RDS852055 RNN852055:RNO852055 RXJ852055:RXK852055 SHF852055:SHG852055 SRB852055:SRC852055 TAX852055:TAY852055 TKT852055:TKU852055 TUP852055:TUQ852055 UEL852055:UEM852055 UOH852055:UOI852055 UYD852055:UYE852055 VHZ852055:VIA852055 VRV852055:VRW852055 WBR852055:WBS852055 WLN852055:WLO852055 WVJ852055:WVK852055 B917591:C917591 IX917591:IY917591 ST917591:SU917591 ACP917591:ACQ917591 AML917591:AMM917591 AWH917591:AWI917591 BGD917591:BGE917591 BPZ917591:BQA917591 BZV917591:BZW917591 CJR917591:CJS917591 CTN917591:CTO917591 DDJ917591:DDK917591 DNF917591:DNG917591 DXB917591:DXC917591 EGX917591:EGY917591 EQT917591:EQU917591 FAP917591:FAQ917591 FKL917591:FKM917591 FUH917591:FUI917591 GED917591:GEE917591 GNZ917591:GOA917591 GXV917591:GXW917591 HHR917591:HHS917591 HRN917591:HRO917591 IBJ917591:IBK917591 ILF917591:ILG917591 IVB917591:IVC917591 JEX917591:JEY917591 JOT917591:JOU917591 JYP917591:JYQ917591 KIL917591:KIM917591 KSH917591:KSI917591 LCD917591:LCE917591 LLZ917591:LMA917591 LVV917591:LVW917591 MFR917591:MFS917591 MPN917591:MPO917591 MZJ917591:MZK917591 NJF917591:NJG917591 NTB917591:NTC917591 OCX917591:OCY917591 OMT917591:OMU917591 OWP917591:OWQ917591 PGL917591:PGM917591 PQH917591:PQI917591 QAD917591:QAE917591 QJZ917591:QKA917591 QTV917591:QTW917591 RDR917591:RDS917591 RNN917591:RNO917591 RXJ917591:RXK917591 SHF917591:SHG917591 SRB917591:SRC917591 TAX917591:TAY917591 TKT917591:TKU917591 TUP917591:TUQ917591 UEL917591:UEM917591 UOH917591:UOI917591 UYD917591:UYE917591 VHZ917591:VIA917591 VRV917591:VRW917591 WBR917591:WBS917591 WLN917591:WLO917591 WVJ917591:WVK917591 B983127:C983127 IX983127:IY983127 ST983127:SU983127 ACP983127:ACQ983127 AML983127:AMM983127 AWH983127:AWI983127 BGD983127:BGE983127 BPZ983127:BQA983127 BZV983127:BZW983127 CJR983127:CJS983127 CTN983127:CTO983127 DDJ983127:DDK983127 DNF983127:DNG983127 DXB983127:DXC983127 EGX983127:EGY983127 EQT983127:EQU983127 FAP983127:FAQ983127 FKL983127:FKM983127 FUH983127:FUI983127 GED983127:GEE983127 GNZ983127:GOA983127 GXV983127:GXW983127 HHR983127:HHS983127 HRN983127:HRO983127 IBJ983127:IBK983127 ILF983127:ILG983127 IVB983127:IVC983127 JEX983127:JEY983127 JOT983127:JOU983127 JYP983127:JYQ983127 KIL983127:KIM983127 KSH983127:KSI983127 LCD983127:LCE983127 LLZ983127:LMA983127 LVV983127:LVW983127 MFR983127:MFS983127 MPN983127:MPO983127 MZJ983127:MZK983127 NJF983127:NJG983127 NTB983127:NTC983127 OCX983127:OCY983127 OMT983127:OMU983127 OWP983127:OWQ983127 PGL983127:PGM983127 PQH983127:PQI983127 QAD983127:QAE983127 QJZ983127:QKA983127 QTV983127:QTW983127 RDR983127:RDS983127 RNN983127:RNO983127 RXJ983127:RXK983127 SHF983127:SHG983127 SRB983127:SRC983127 TAX983127:TAY983127 TKT983127:TKU983127 TUP983127:TUQ983127 UEL983127:UEM983127 UOH983127:UOI983127 UYD983127:UYE983127 VHZ983127:VIA983127 VRV983127:VRW983127 WBR983127:WBS983127 WLN983127:WLO983127 WVJ983127:WVK983127">
      <formula1>$O$83:$O$85</formula1>
    </dataValidation>
    <dataValidation type="list" allowBlank="1" sqref="B88:C88 IX88:IY88 ST88:SU88 ACP88:ACQ88 AML88:AMM88 AWH88:AWI88 BGD88:BGE88 BPZ88:BQA88 BZV88:BZW88 CJR88:CJS88 CTN88:CTO88 DDJ88:DDK88 DNF88:DNG88 DXB88:DXC88 EGX88:EGY88 EQT88:EQU88 FAP88:FAQ88 FKL88:FKM88 FUH88:FUI88 GED88:GEE88 GNZ88:GOA88 GXV88:GXW88 HHR88:HHS88 HRN88:HRO88 IBJ88:IBK88 ILF88:ILG88 IVB88:IVC88 JEX88:JEY88 JOT88:JOU88 JYP88:JYQ88 KIL88:KIM88 KSH88:KSI88 LCD88:LCE88 LLZ88:LMA88 LVV88:LVW88 MFR88:MFS88 MPN88:MPO88 MZJ88:MZK88 NJF88:NJG88 NTB88:NTC88 OCX88:OCY88 OMT88:OMU88 OWP88:OWQ88 PGL88:PGM88 PQH88:PQI88 QAD88:QAE88 QJZ88:QKA88 QTV88:QTW88 RDR88:RDS88 RNN88:RNO88 RXJ88:RXK88 SHF88:SHG88 SRB88:SRC88 TAX88:TAY88 TKT88:TKU88 TUP88:TUQ88 UEL88:UEM88 UOH88:UOI88 UYD88:UYE88 VHZ88:VIA88 VRV88:VRW88 WBR88:WBS88 WLN88:WLO88 WVJ88:WVK88 B65624:C65624 IX65624:IY65624 ST65624:SU65624 ACP65624:ACQ65624 AML65624:AMM65624 AWH65624:AWI65624 BGD65624:BGE65624 BPZ65624:BQA65624 BZV65624:BZW65624 CJR65624:CJS65624 CTN65624:CTO65624 DDJ65624:DDK65624 DNF65624:DNG65624 DXB65624:DXC65624 EGX65624:EGY65624 EQT65624:EQU65624 FAP65624:FAQ65624 FKL65624:FKM65624 FUH65624:FUI65624 GED65624:GEE65624 GNZ65624:GOA65624 GXV65624:GXW65624 HHR65624:HHS65624 HRN65624:HRO65624 IBJ65624:IBK65624 ILF65624:ILG65624 IVB65624:IVC65624 JEX65624:JEY65624 JOT65624:JOU65624 JYP65624:JYQ65624 KIL65624:KIM65624 KSH65624:KSI65624 LCD65624:LCE65624 LLZ65624:LMA65624 LVV65624:LVW65624 MFR65624:MFS65624 MPN65624:MPO65624 MZJ65624:MZK65624 NJF65624:NJG65624 NTB65624:NTC65624 OCX65624:OCY65624 OMT65624:OMU65624 OWP65624:OWQ65624 PGL65624:PGM65624 PQH65624:PQI65624 QAD65624:QAE65624 QJZ65624:QKA65624 QTV65624:QTW65624 RDR65624:RDS65624 RNN65624:RNO65624 RXJ65624:RXK65624 SHF65624:SHG65624 SRB65624:SRC65624 TAX65624:TAY65624 TKT65624:TKU65624 TUP65624:TUQ65624 UEL65624:UEM65624 UOH65624:UOI65624 UYD65624:UYE65624 VHZ65624:VIA65624 VRV65624:VRW65624 WBR65624:WBS65624 WLN65624:WLO65624 WVJ65624:WVK65624 B131160:C131160 IX131160:IY131160 ST131160:SU131160 ACP131160:ACQ131160 AML131160:AMM131160 AWH131160:AWI131160 BGD131160:BGE131160 BPZ131160:BQA131160 BZV131160:BZW131160 CJR131160:CJS131160 CTN131160:CTO131160 DDJ131160:DDK131160 DNF131160:DNG131160 DXB131160:DXC131160 EGX131160:EGY131160 EQT131160:EQU131160 FAP131160:FAQ131160 FKL131160:FKM131160 FUH131160:FUI131160 GED131160:GEE131160 GNZ131160:GOA131160 GXV131160:GXW131160 HHR131160:HHS131160 HRN131160:HRO131160 IBJ131160:IBK131160 ILF131160:ILG131160 IVB131160:IVC131160 JEX131160:JEY131160 JOT131160:JOU131160 JYP131160:JYQ131160 KIL131160:KIM131160 KSH131160:KSI131160 LCD131160:LCE131160 LLZ131160:LMA131160 LVV131160:LVW131160 MFR131160:MFS131160 MPN131160:MPO131160 MZJ131160:MZK131160 NJF131160:NJG131160 NTB131160:NTC131160 OCX131160:OCY131160 OMT131160:OMU131160 OWP131160:OWQ131160 PGL131160:PGM131160 PQH131160:PQI131160 QAD131160:QAE131160 QJZ131160:QKA131160 QTV131160:QTW131160 RDR131160:RDS131160 RNN131160:RNO131160 RXJ131160:RXK131160 SHF131160:SHG131160 SRB131160:SRC131160 TAX131160:TAY131160 TKT131160:TKU131160 TUP131160:TUQ131160 UEL131160:UEM131160 UOH131160:UOI131160 UYD131160:UYE131160 VHZ131160:VIA131160 VRV131160:VRW131160 WBR131160:WBS131160 WLN131160:WLO131160 WVJ131160:WVK131160 B196696:C196696 IX196696:IY196696 ST196696:SU196696 ACP196696:ACQ196696 AML196696:AMM196696 AWH196696:AWI196696 BGD196696:BGE196696 BPZ196696:BQA196696 BZV196696:BZW196696 CJR196696:CJS196696 CTN196696:CTO196696 DDJ196696:DDK196696 DNF196696:DNG196696 DXB196696:DXC196696 EGX196696:EGY196696 EQT196696:EQU196696 FAP196696:FAQ196696 FKL196696:FKM196696 FUH196696:FUI196696 GED196696:GEE196696 GNZ196696:GOA196696 GXV196696:GXW196696 HHR196696:HHS196696 HRN196696:HRO196696 IBJ196696:IBK196696 ILF196696:ILG196696 IVB196696:IVC196696 JEX196696:JEY196696 JOT196696:JOU196696 JYP196696:JYQ196696 KIL196696:KIM196696 KSH196696:KSI196696 LCD196696:LCE196696 LLZ196696:LMA196696 LVV196696:LVW196696 MFR196696:MFS196696 MPN196696:MPO196696 MZJ196696:MZK196696 NJF196696:NJG196696 NTB196696:NTC196696 OCX196696:OCY196696 OMT196696:OMU196696 OWP196696:OWQ196696 PGL196696:PGM196696 PQH196696:PQI196696 QAD196696:QAE196696 QJZ196696:QKA196696 QTV196696:QTW196696 RDR196696:RDS196696 RNN196696:RNO196696 RXJ196696:RXK196696 SHF196696:SHG196696 SRB196696:SRC196696 TAX196696:TAY196696 TKT196696:TKU196696 TUP196696:TUQ196696 UEL196696:UEM196696 UOH196696:UOI196696 UYD196696:UYE196696 VHZ196696:VIA196696 VRV196696:VRW196696 WBR196696:WBS196696 WLN196696:WLO196696 WVJ196696:WVK196696 B262232:C262232 IX262232:IY262232 ST262232:SU262232 ACP262232:ACQ262232 AML262232:AMM262232 AWH262232:AWI262232 BGD262232:BGE262232 BPZ262232:BQA262232 BZV262232:BZW262232 CJR262232:CJS262232 CTN262232:CTO262232 DDJ262232:DDK262232 DNF262232:DNG262232 DXB262232:DXC262232 EGX262232:EGY262232 EQT262232:EQU262232 FAP262232:FAQ262232 FKL262232:FKM262232 FUH262232:FUI262232 GED262232:GEE262232 GNZ262232:GOA262232 GXV262232:GXW262232 HHR262232:HHS262232 HRN262232:HRO262232 IBJ262232:IBK262232 ILF262232:ILG262232 IVB262232:IVC262232 JEX262232:JEY262232 JOT262232:JOU262232 JYP262232:JYQ262232 KIL262232:KIM262232 KSH262232:KSI262232 LCD262232:LCE262232 LLZ262232:LMA262232 LVV262232:LVW262232 MFR262232:MFS262232 MPN262232:MPO262232 MZJ262232:MZK262232 NJF262232:NJG262232 NTB262232:NTC262232 OCX262232:OCY262232 OMT262232:OMU262232 OWP262232:OWQ262232 PGL262232:PGM262232 PQH262232:PQI262232 QAD262232:QAE262232 QJZ262232:QKA262232 QTV262232:QTW262232 RDR262232:RDS262232 RNN262232:RNO262232 RXJ262232:RXK262232 SHF262232:SHG262232 SRB262232:SRC262232 TAX262232:TAY262232 TKT262232:TKU262232 TUP262232:TUQ262232 UEL262232:UEM262232 UOH262232:UOI262232 UYD262232:UYE262232 VHZ262232:VIA262232 VRV262232:VRW262232 WBR262232:WBS262232 WLN262232:WLO262232 WVJ262232:WVK262232 B327768:C327768 IX327768:IY327768 ST327768:SU327768 ACP327768:ACQ327768 AML327768:AMM327768 AWH327768:AWI327768 BGD327768:BGE327768 BPZ327768:BQA327768 BZV327768:BZW327768 CJR327768:CJS327768 CTN327768:CTO327768 DDJ327768:DDK327768 DNF327768:DNG327768 DXB327768:DXC327768 EGX327768:EGY327768 EQT327768:EQU327768 FAP327768:FAQ327768 FKL327768:FKM327768 FUH327768:FUI327768 GED327768:GEE327768 GNZ327768:GOA327768 GXV327768:GXW327768 HHR327768:HHS327768 HRN327768:HRO327768 IBJ327768:IBK327768 ILF327768:ILG327768 IVB327768:IVC327768 JEX327768:JEY327768 JOT327768:JOU327768 JYP327768:JYQ327768 KIL327768:KIM327768 KSH327768:KSI327768 LCD327768:LCE327768 LLZ327768:LMA327768 LVV327768:LVW327768 MFR327768:MFS327768 MPN327768:MPO327768 MZJ327768:MZK327768 NJF327768:NJG327768 NTB327768:NTC327768 OCX327768:OCY327768 OMT327768:OMU327768 OWP327768:OWQ327768 PGL327768:PGM327768 PQH327768:PQI327768 QAD327768:QAE327768 QJZ327768:QKA327768 QTV327768:QTW327768 RDR327768:RDS327768 RNN327768:RNO327768 RXJ327768:RXK327768 SHF327768:SHG327768 SRB327768:SRC327768 TAX327768:TAY327768 TKT327768:TKU327768 TUP327768:TUQ327768 UEL327768:UEM327768 UOH327768:UOI327768 UYD327768:UYE327768 VHZ327768:VIA327768 VRV327768:VRW327768 WBR327768:WBS327768 WLN327768:WLO327768 WVJ327768:WVK327768 B393304:C393304 IX393304:IY393304 ST393304:SU393304 ACP393304:ACQ393304 AML393304:AMM393304 AWH393304:AWI393304 BGD393304:BGE393304 BPZ393304:BQA393304 BZV393304:BZW393304 CJR393304:CJS393304 CTN393304:CTO393304 DDJ393304:DDK393304 DNF393304:DNG393304 DXB393304:DXC393304 EGX393304:EGY393304 EQT393304:EQU393304 FAP393304:FAQ393304 FKL393304:FKM393304 FUH393304:FUI393304 GED393304:GEE393304 GNZ393304:GOA393304 GXV393304:GXW393304 HHR393304:HHS393304 HRN393304:HRO393304 IBJ393304:IBK393304 ILF393304:ILG393304 IVB393304:IVC393304 JEX393304:JEY393304 JOT393304:JOU393304 JYP393304:JYQ393304 KIL393304:KIM393304 KSH393304:KSI393304 LCD393304:LCE393304 LLZ393304:LMA393304 LVV393304:LVW393304 MFR393304:MFS393304 MPN393304:MPO393304 MZJ393304:MZK393304 NJF393304:NJG393304 NTB393304:NTC393304 OCX393304:OCY393304 OMT393304:OMU393304 OWP393304:OWQ393304 PGL393304:PGM393304 PQH393304:PQI393304 QAD393304:QAE393304 QJZ393304:QKA393304 QTV393304:QTW393304 RDR393304:RDS393304 RNN393304:RNO393304 RXJ393304:RXK393304 SHF393304:SHG393304 SRB393304:SRC393304 TAX393304:TAY393304 TKT393304:TKU393304 TUP393304:TUQ393304 UEL393304:UEM393304 UOH393304:UOI393304 UYD393304:UYE393304 VHZ393304:VIA393304 VRV393304:VRW393304 WBR393304:WBS393304 WLN393304:WLO393304 WVJ393304:WVK393304 B458840:C458840 IX458840:IY458840 ST458840:SU458840 ACP458840:ACQ458840 AML458840:AMM458840 AWH458840:AWI458840 BGD458840:BGE458840 BPZ458840:BQA458840 BZV458840:BZW458840 CJR458840:CJS458840 CTN458840:CTO458840 DDJ458840:DDK458840 DNF458840:DNG458840 DXB458840:DXC458840 EGX458840:EGY458840 EQT458840:EQU458840 FAP458840:FAQ458840 FKL458840:FKM458840 FUH458840:FUI458840 GED458840:GEE458840 GNZ458840:GOA458840 GXV458840:GXW458840 HHR458840:HHS458840 HRN458840:HRO458840 IBJ458840:IBK458840 ILF458840:ILG458840 IVB458840:IVC458840 JEX458840:JEY458840 JOT458840:JOU458840 JYP458840:JYQ458840 KIL458840:KIM458840 KSH458840:KSI458840 LCD458840:LCE458840 LLZ458840:LMA458840 LVV458840:LVW458840 MFR458840:MFS458840 MPN458840:MPO458840 MZJ458840:MZK458840 NJF458840:NJG458840 NTB458840:NTC458840 OCX458840:OCY458840 OMT458840:OMU458840 OWP458840:OWQ458840 PGL458840:PGM458840 PQH458840:PQI458840 QAD458840:QAE458840 QJZ458840:QKA458840 QTV458840:QTW458840 RDR458840:RDS458840 RNN458840:RNO458840 RXJ458840:RXK458840 SHF458840:SHG458840 SRB458840:SRC458840 TAX458840:TAY458840 TKT458840:TKU458840 TUP458840:TUQ458840 UEL458840:UEM458840 UOH458840:UOI458840 UYD458840:UYE458840 VHZ458840:VIA458840 VRV458840:VRW458840 WBR458840:WBS458840 WLN458840:WLO458840 WVJ458840:WVK458840 B524376:C524376 IX524376:IY524376 ST524376:SU524376 ACP524376:ACQ524376 AML524376:AMM524376 AWH524376:AWI524376 BGD524376:BGE524376 BPZ524376:BQA524376 BZV524376:BZW524376 CJR524376:CJS524376 CTN524376:CTO524376 DDJ524376:DDK524376 DNF524376:DNG524376 DXB524376:DXC524376 EGX524376:EGY524376 EQT524376:EQU524376 FAP524376:FAQ524376 FKL524376:FKM524376 FUH524376:FUI524376 GED524376:GEE524376 GNZ524376:GOA524376 GXV524376:GXW524376 HHR524376:HHS524376 HRN524376:HRO524376 IBJ524376:IBK524376 ILF524376:ILG524376 IVB524376:IVC524376 JEX524376:JEY524376 JOT524376:JOU524376 JYP524376:JYQ524376 KIL524376:KIM524376 KSH524376:KSI524376 LCD524376:LCE524376 LLZ524376:LMA524376 LVV524376:LVW524376 MFR524376:MFS524376 MPN524376:MPO524376 MZJ524376:MZK524376 NJF524376:NJG524376 NTB524376:NTC524376 OCX524376:OCY524376 OMT524376:OMU524376 OWP524376:OWQ524376 PGL524376:PGM524376 PQH524376:PQI524376 QAD524376:QAE524376 QJZ524376:QKA524376 QTV524376:QTW524376 RDR524376:RDS524376 RNN524376:RNO524376 RXJ524376:RXK524376 SHF524376:SHG524376 SRB524376:SRC524376 TAX524376:TAY524376 TKT524376:TKU524376 TUP524376:TUQ524376 UEL524376:UEM524376 UOH524376:UOI524376 UYD524376:UYE524376 VHZ524376:VIA524376 VRV524376:VRW524376 WBR524376:WBS524376 WLN524376:WLO524376 WVJ524376:WVK524376 B589912:C589912 IX589912:IY589912 ST589912:SU589912 ACP589912:ACQ589912 AML589912:AMM589912 AWH589912:AWI589912 BGD589912:BGE589912 BPZ589912:BQA589912 BZV589912:BZW589912 CJR589912:CJS589912 CTN589912:CTO589912 DDJ589912:DDK589912 DNF589912:DNG589912 DXB589912:DXC589912 EGX589912:EGY589912 EQT589912:EQU589912 FAP589912:FAQ589912 FKL589912:FKM589912 FUH589912:FUI589912 GED589912:GEE589912 GNZ589912:GOA589912 GXV589912:GXW589912 HHR589912:HHS589912 HRN589912:HRO589912 IBJ589912:IBK589912 ILF589912:ILG589912 IVB589912:IVC589912 JEX589912:JEY589912 JOT589912:JOU589912 JYP589912:JYQ589912 KIL589912:KIM589912 KSH589912:KSI589912 LCD589912:LCE589912 LLZ589912:LMA589912 LVV589912:LVW589912 MFR589912:MFS589912 MPN589912:MPO589912 MZJ589912:MZK589912 NJF589912:NJG589912 NTB589912:NTC589912 OCX589912:OCY589912 OMT589912:OMU589912 OWP589912:OWQ589912 PGL589912:PGM589912 PQH589912:PQI589912 QAD589912:QAE589912 QJZ589912:QKA589912 QTV589912:QTW589912 RDR589912:RDS589912 RNN589912:RNO589912 RXJ589912:RXK589912 SHF589912:SHG589912 SRB589912:SRC589912 TAX589912:TAY589912 TKT589912:TKU589912 TUP589912:TUQ589912 UEL589912:UEM589912 UOH589912:UOI589912 UYD589912:UYE589912 VHZ589912:VIA589912 VRV589912:VRW589912 WBR589912:WBS589912 WLN589912:WLO589912 WVJ589912:WVK589912 B655448:C655448 IX655448:IY655448 ST655448:SU655448 ACP655448:ACQ655448 AML655448:AMM655448 AWH655448:AWI655448 BGD655448:BGE655448 BPZ655448:BQA655448 BZV655448:BZW655448 CJR655448:CJS655448 CTN655448:CTO655448 DDJ655448:DDK655448 DNF655448:DNG655448 DXB655448:DXC655448 EGX655448:EGY655448 EQT655448:EQU655448 FAP655448:FAQ655448 FKL655448:FKM655448 FUH655448:FUI655448 GED655448:GEE655448 GNZ655448:GOA655448 GXV655448:GXW655448 HHR655448:HHS655448 HRN655448:HRO655448 IBJ655448:IBK655448 ILF655448:ILG655448 IVB655448:IVC655448 JEX655448:JEY655448 JOT655448:JOU655448 JYP655448:JYQ655448 KIL655448:KIM655448 KSH655448:KSI655448 LCD655448:LCE655448 LLZ655448:LMA655448 LVV655448:LVW655448 MFR655448:MFS655448 MPN655448:MPO655448 MZJ655448:MZK655448 NJF655448:NJG655448 NTB655448:NTC655448 OCX655448:OCY655448 OMT655448:OMU655448 OWP655448:OWQ655448 PGL655448:PGM655448 PQH655448:PQI655448 QAD655448:QAE655448 QJZ655448:QKA655448 QTV655448:QTW655448 RDR655448:RDS655448 RNN655448:RNO655448 RXJ655448:RXK655448 SHF655448:SHG655448 SRB655448:SRC655448 TAX655448:TAY655448 TKT655448:TKU655448 TUP655448:TUQ655448 UEL655448:UEM655448 UOH655448:UOI655448 UYD655448:UYE655448 VHZ655448:VIA655448 VRV655448:VRW655448 WBR655448:WBS655448 WLN655448:WLO655448 WVJ655448:WVK655448 B720984:C720984 IX720984:IY720984 ST720984:SU720984 ACP720984:ACQ720984 AML720984:AMM720984 AWH720984:AWI720984 BGD720984:BGE720984 BPZ720984:BQA720984 BZV720984:BZW720984 CJR720984:CJS720984 CTN720984:CTO720984 DDJ720984:DDK720984 DNF720984:DNG720984 DXB720984:DXC720984 EGX720984:EGY720984 EQT720984:EQU720984 FAP720984:FAQ720984 FKL720984:FKM720984 FUH720984:FUI720984 GED720984:GEE720984 GNZ720984:GOA720984 GXV720984:GXW720984 HHR720984:HHS720984 HRN720984:HRO720984 IBJ720984:IBK720984 ILF720984:ILG720984 IVB720984:IVC720984 JEX720984:JEY720984 JOT720984:JOU720984 JYP720984:JYQ720984 KIL720984:KIM720984 KSH720984:KSI720984 LCD720984:LCE720984 LLZ720984:LMA720984 LVV720984:LVW720984 MFR720984:MFS720984 MPN720984:MPO720984 MZJ720984:MZK720984 NJF720984:NJG720984 NTB720984:NTC720984 OCX720984:OCY720984 OMT720984:OMU720984 OWP720984:OWQ720984 PGL720984:PGM720984 PQH720984:PQI720984 QAD720984:QAE720984 QJZ720984:QKA720984 QTV720984:QTW720984 RDR720984:RDS720984 RNN720984:RNO720984 RXJ720984:RXK720984 SHF720984:SHG720984 SRB720984:SRC720984 TAX720984:TAY720984 TKT720984:TKU720984 TUP720984:TUQ720984 UEL720984:UEM720984 UOH720984:UOI720984 UYD720984:UYE720984 VHZ720984:VIA720984 VRV720984:VRW720984 WBR720984:WBS720984 WLN720984:WLO720984 WVJ720984:WVK720984 B786520:C786520 IX786520:IY786520 ST786520:SU786520 ACP786520:ACQ786520 AML786520:AMM786520 AWH786520:AWI786520 BGD786520:BGE786520 BPZ786520:BQA786520 BZV786520:BZW786520 CJR786520:CJS786520 CTN786520:CTO786520 DDJ786520:DDK786520 DNF786520:DNG786520 DXB786520:DXC786520 EGX786520:EGY786520 EQT786520:EQU786520 FAP786520:FAQ786520 FKL786520:FKM786520 FUH786520:FUI786520 GED786520:GEE786520 GNZ786520:GOA786520 GXV786520:GXW786520 HHR786520:HHS786520 HRN786520:HRO786520 IBJ786520:IBK786520 ILF786520:ILG786520 IVB786520:IVC786520 JEX786520:JEY786520 JOT786520:JOU786520 JYP786520:JYQ786520 KIL786520:KIM786520 KSH786520:KSI786520 LCD786520:LCE786520 LLZ786520:LMA786520 LVV786520:LVW786520 MFR786520:MFS786520 MPN786520:MPO786520 MZJ786520:MZK786520 NJF786520:NJG786520 NTB786520:NTC786520 OCX786520:OCY786520 OMT786520:OMU786520 OWP786520:OWQ786520 PGL786520:PGM786520 PQH786520:PQI786520 QAD786520:QAE786520 QJZ786520:QKA786520 QTV786520:QTW786520 RDR786520:RDS786520 RNN786520:RNO786520 RXJ786520:RXK786520 SHF786520:SHG786520 SRB786520:SRC786520 TAX786520:TAY786520 TKT786520:TKU786520 TUP786520:TUQ786520 UEL786520:UEM786520 UOH786520:UOI786520 UYD786520:UYE786520 VHZ786520:VIA786520 VRV786520:VRW786520 WBR786520:WBS786520 WLN786520:WLO786520 WVJ786520:WVK786520 B852056:C852056 IX852056:IY852056 ST852056:SU852056 ACP852056:ACQ852056 AML852056:AMM852056 AWH852056:AWI852056 BGD852056:BGE852056 BPZ852056:BQA852056 BZV852056:BZW852056 CJR852056:CJS852056 CTN852056:CTO852056 DDJ852056:DDK852056 DNF852056:DNG852056 DXB852056:DXC852056 EGX852056:EGY852056 EQT852056:EQU852056 FAP852056:FAQ852056 FKL852056:FKM852056 FUH852056:FUI852056 GED852056:GEE852056 GNZ852056:GOA852056 GXV852056:GXW852056 HHR852056:HHS852056 HRN852056:HRO852056 IBJ852056:IBK852056 ILF852056:ILG852056 IVB852056:IVC852056 JEX852056:JEY852056 JOT852056:JOU852056 JYP852056:JYQ852056 KIL852056:KIM852056 KSH852056:KSI852056 LCD852056:LCE852056 LLZ852056:LMA852056 LVV852056:LVW852056 MFR852056:MFS852056 MPN852056:MPO852056 MZJ852056:MZK852056 NJF852056:NJG852056 NTB852056:NTC852056 OCX852056:OCY852056 OMT852056:OMU852056 OWP852056:OWQ852056 PGL852056:PGM852056 PQH852056:PQI852056 QAD852056:QAE852056 QJZ852056:QKA852056 QTV852056:QTW852056 RDR852056:RDS852056 RNN852056:RNO852056 RXJ852056:RXK852056 SHF852056:SHG852056 SRB852056:SRC852056 TAX852056:TAY852056 TKT852056:TKU852056 TUP852056:TUQ852056 UEL852056:UEM852056 UOH852056:UOI852056 UYD852056:UYE852056 VHZ852056:VIA852056 VRV852056:VRW852056 WBR852056:WBS852056 WLN852056:WLO852056 WVJ852056:WVK852056 B917592:C917592 IX917592:IY917592 ST917592:SU917592 ACP917592:ACQ917592 AML917592:AMM917592 AWH917592:AWI917592 BGD917592:BGE917592 BPZ917592:BQA917592 BZV917592:BZW917592 CJR917592:CJS917592 CTN917592:CTO917592 DDJ917592:DDK917592 DNF917592:DNG917592 DXB917592:DXC917592 EGX917592:EGY917592 EQT917592:EQU917592 FAP917592:FAQ917592 FKL917592:FKM917592 FUH917592:FUI917592 GED917592:GEE917592 GNZ917592:GOA917592 GXV917592:GXW917592 HHR917592:HHS917592 HRN917592:HRO917592 IBJ917592:IBK917592 ILF917592:ILG917592 IVB917592:IVC917592 JEX917592:JEY917592 JOT917592:JOU917592 JYP917592:JYQ917592 KIL917592:KIM917592 KSH917592:KSI917592 LCD917592:LCE917592 LLZ917592:LMA917592 LVV917592:LVW917592 MFR917592:MFS917592 MPN917592:MPO917592 MZJ917592:MZK917592 NJF917592:NJG917592 NTB917592:NTC917592 OCX917592:OCY917592 OMT917592:OMU917592 OWP917592:OWQ917592 PGL917592:PGM917592 PQH917592:PQI917592 QAD917592:QAE917592 QJZ917592:QKA917592 QTV917592:QTW917592 RDR917592:RDS917592 RNN917592:RNO917592 RXJ917592:RXK917592 SHF917592:SHG917592 SRB917592:SRC917592 TAX917592:TAY917592 TKT917592:TKU917592 TUP917592:TUQ917592 UEL917592:UEM917592 UOH917592:UOI917592 UYD917592:UYE917592 VHZ917592:VIA917592 VRV917592:VRW917592 WBR917592:WBS917592 WLN917592:WLO917592 WVJ917592:WVK917592 B983128:C983128 IX983128:IY983128 ST983128:SU983128 ACP983128:ACQ983128 AML983128:AMM983128 AWH983128:AWI983128 BGD983128:BGE983128 BPZ983128:BQA983128 BZV983128:BZW983128 CJR983128:CJS983128 CTN983128:CTO983128 DDJ983128:DDK983128 DNF983128:DNG983128 DXB983128:DXC983128 EGX983128:EGY983128 EQT983128:EQU983128 FAP983128:FAQ983128 FKL983128:FKM983128 FUH983128:FUI983128 GED983128:GEE983128 GNZ983128:GOA983128 GXV983128:GXW983128 HHR983128:HHS983128 HRN983128:HRO983128 IBJ983128:IBK983128 ILF983128:ILG983128 IVB983128:IVC983128 JEX983128:JEY983128 JOT983128:JOU983128 JYP983128:JYQ983128 KIL983128:KIM983128 KSH983128:KSI983128 LCD983128:LCE983128 LLZ983128:LMA983128 LVV983128:LVW983128 MFR983128:MFS983128 MPN983128:MPO983128 MZJ983128:MZK983128 NJF983128:NJG983128 NTB983128:NTC983128 OCX983128:OCY983128 OMT983128:OMU983128 OWP983128:OWQ983128 PGL983128:PGM983128 PQH983128:PQI983128 QAD983128:QAE983128 QJZ983128:QKA983128 QTV983128:QTW983128 RDR983128:RDS983128 RNN983128:RNO983128 RXJ983128:RXK983128 SHF983128:SHG983128 SRB983128:SRC983128 TAX983128:TAY983128 TKT983128:TKU983128 TUP983128:TUQ983128 UEL983128:UEM983128 UOH983128:UOI983128 UYD983128:UYE983128 VHZ983128:VIA983128 VRV983128:VRW983128 WBR983128:WBS983128 WLN983128:WLO983128 WVJ983128:WVK983128">
      <formula1>$P$83:$P$86</formula1>
    </dataValidation>
    <dataValidation type="list" allowBlank="1" sqref="B89:C89 IX89:IY89 ST89:SU89 ACP89:ACQ89 AML89:AMM89 AWH89:AWI89 BGD89:BGE89 BPZ89:BQA89 BZV89:BZW89 CJR89:CJS89 CTN89:CTO89 DDJ89:DDK89 DNF89:DNG89 DXB89:DXC89 EGX89:EGY89 EQT89:EQU89 FAP89:FAQ89 FKL89:FKM89 FUH89:FUI89 GED89:GEE89 GNZ89:GOA89 GXV89:GXW89 HHR89:HHS89 HRN89:HRO89 IBJ89:IBK89 ILF89:ILG89 IVB89:IVC89 JEX89:JEY89 JOT89:JOU89 JYP89:JYQ89 KIL89:KIM89 KSH89:KSI89 LCD89:LCE89 LLZ89:LMA89 LVV89:LVW89 MFR89:MFS89 MPN89:MPO89 MZJ89:MZK89 NJF89:NJG89 NTB89:NTC89 OCX89:OCY89 OMT89:OMU89 OWP89:OWQ89 PGL89:PGM89 PQH89:PQI89 QAD89:QAE89 QJZ89:QKA89 QTV89:QTW89 RDR89:RDS89 RNN89:RNO89 RXJ89:RXK89 SHF89:SHG89 SRB89:SRC89 TAX89:TAY89 TKT89:TKU89 TUP89:TUQ89 UEL89:UEM89 UOH89:UOI89 UYD89:UYE89 VHZ89:VIA89 VRV89:VRW89 WBR89:WBS89 WLN89:WLO89 WVJ89:WVK89 B65625:C65625 IX65625:IY65625 ST65625:SU65625 ACP65625:ACQ65625 AML65625:AMM65625 AWH65625:AWI65625 BGD65625:BGE65625 BPZ65625:BQA65625 BZV65625:BZW65625 CJR65625:CJS65625 CTN65625:CTO65625 DDJ65625:DDK65625 DNF65625:DNG65625 DXB65625:DXC65625 EGX65625:EGY65625 EQT65625:EQU65625 FAP65625:FAQ65625 FKL65625:FKM65625 FUH65625:FUI65625 GED65625:GEE65625 GNZ65625:GOA65625 GXV65625:GXW65625 HHR65625:HHS65625 HRN65625:HRO65625 IBJ65625:IBK65625 ILF65625:ILG65625 IVB65625:IVC65625 JEX65625:JEY65625 JOT65625:JOU65625 JYP65625:JYQ65625 KIL65625:KIM65625 KSH65625:KSI65625 LCD65625:LCE65625 LLZ65625:LMA65625 LVV65625:LVW65625 MFR65625:MFS65625 MPN65625:MPO65625 MZJ65625:MZK65625 NJF65625:NJG65625 NTB65625:NTC65625 OCX65625:OCY65625 OMT65625:OMU65625 OWP65625:OWQ65625 PGL65625:PGM65625 PQH65625:PQI65625 QAD65625:QAE65625 QJZ65625:QKA65625 QTV65625:QTW65625 RDR65625:RDS65625 RNN65625:RNO65625 RXJ65625:RXK65625 SHF65625:SHG65625 SRB65625:SRC65625 TAX65625:TAY65625 TKT65625:TKU65625 TUP65625:TUQ65625 UEL65625:UEM65625 UOH65625:UOI65625 UYD65625:UYE65625 VHZ65625:VIA65625 VRV65625:VRW65625 WBR65625:WBS65625 WLN65625:WLO65625 WVJ65625:WVK65625 B131161:C131161 IX131161:IY131161 ST131161:SU131161 ACP131161:ACQ131161 AML131161:AMM131161 AWH131161:AWI131161 BGD131161:BGE131161 BPZ131161:BQA131161 BZV131161:BZW131161 CJR131161:CJS131161 CTN131161:CTO131161 DDJ131161:DDK131161 DNF131161:DNG131161 DXB131161:DXC131161 EGX131161:EGY131161 EQT131161:EQU131161 FAP131161:FAQ131161 FKL131161:FKM131161 FUH131161:FUI131161 GED131161:GEE131161 GNZ131161:GOA131161 GXV131161:GXW131161 HHR131161:HHS131161 HRN131161:HRO131161 IBJ131161:IBK131161 ILF131161:ILG131161 IVB131161:IVC131161 JEX131161:JEY131161 JOT131161:JOU131161 JYP131161:JYQ131161 KIL131161:KIM131161 KSH131161:KSI131161 LCD131161:LCE131161 LLZ131161:LMA131161 LVV131161:LVW131161 MFR131161:MFS131161 MPN131161:MPO131161 MZJ131161:MZK131161 NJF131161:NJG131161 NTB131161:NTC131161 OCX131161:OCY131161 OMT131161:OMU131161 OWP131161:OWQ131161 PGL131161:PGM131161 PQH131161:PQI131161 QAD131161:QAE131161 QJZ131161:QKA131161 QTV131161:QTW131161 RDR131161:RDS131161 RNN131161:RNO131161 RXJ131161:RXK131161 SHF131161:SHG131161 SRB131161:SRC131161 TAX131161:TAY131161 TKT131161:TKU131161 TUP131161:TUQ131161 UEL131161:UEM131161 UOH131161:UOI131161 UYD131161:UYE131161 VHZ131161:VIA131161 VRV131161:VRW131161 WBR131161:WBS131161 WLN131161:WLO131161 WVJ131161:WVK131161 B196697:C196697 IX196697:IY196697 ST196697:SU196697 ACP196697:ACQ196697 AML196697:AMM196697 AWH196697:AWI196697 BGD196697:BGE196697 BPZ196697:BQA196697 BZV196697:BZW196697 CJR196697:CJS196697 CTN196697:CTO196697 DDJ196697:DDK196697 DNF196697:DNG196697 DXB196697:DXC196697 EGX196697:EGY196697 EQT196697:EQU196697 FAP196697:FAQ196697 FKL196697:FKM196697 FUH196697:FUI196697 GED196697:GEE196697 GNZ196697:GOA196697 GXV196697:GXW196697 HHR196697:HHS196697 HRN196697:HRO196697 IBJ196697:IBK196697 ILF196697:ILG196697 IVB196697:IVC196697 JEX196697:JEY196697 JOT196697:JOU196697 JYP196697:JYQ196697 KIL196697:KIM196697 KSH196697:KSI196697 LCD196697:LCE196697 LLZ196697:LMA196697 LVV196697:LVW196697 MFR196697:MFS196697 MPN196697:MPO196697 MZJ196697:MZK196697 NJF196697:NJG196697 NTB196697:NTC196697 OCX196697:OCY196697 OMT196697:OMU196697 OWP196697:OWQ196697 PGL196697:PGM196697 PQH196697:PQI196697 QAD196697:QAE196697 QJZ196697:QKA196697 QTV196697:QTW196697 RDR196697:RDS196697 RNN196697:RNO196697 RXJ196697:RXK196697 SHF196697:SHG196697 SRB196697:SRC196697 TAX196697:TAY196697 TKT196697:TKU196697 TUP196697:TUQ196697 UEL196697:UEM196697 UOH196697:UOI196697 UYD196697:UYE196697 VHZ196697:VIA196697 VRV196697:VRW196697 WBR196697:WBS196697 WLN196697:WLO196697 WVJ196697:WVK196697 B262233:C262233 IX262233:IY262233 ST262233:SU262233 ACP262233:ACQ262233 AML262233:AMM262233 AWH262233:AWI262233 BGD262233:BGE262233 BPZ262233:BQA262233 BZV262233:BZW262233 CJR262233:CJS262233 CTN262233:CTO262233 DDJ262233:DDK262233 DNF262233:DNG262233 DXB262233:DXC262233 EGX262233:EGY262233 EQT262233:EQU262233 FAP262233:FAQ262233 FKL262233:FKM262233 FUH262233:FUI262233 GED262233:GEE262233 GNZ262233:GOA262233 GXV262233:GXW262233 HHR262233:HHS262233 HRN262233:HRO262233 IBJ262233:IBK262233 ILF262233:ILG262233 IVB262233:IVC262233 JEX262233:JEY262233 JOT262233:JOU262233 JYP262233:JYQ262233 KIL262233:KIM262233 KSH262233:KSI262233 LCD262233:LCE262233 LLZ262233:LMA262233 LVV262233:LVW262233 MFR262233:MFS262233 MPN262233:MPO262233 MZJ262233:MZK262233 NJF262233:NJG262233 NTB262233:NTC262233 OCX262233:OCY262233 OMT262233:OMU262233 OWP262233:OWQ262233 PGL262233:PGM262233 PQH262233:PQI262233 QAD262233:QAE262233 QJZ262233:QKA262233 QTV262233:QTW262233 RDR262233:RDS262233 RNN262233:RNO262233 RXJ262233:RXK262233 SHF262233:SHG262233 SRB262233:SRC262233 TAX262233:TAY262233 TKT262233:TKU262233 TUP262233:TUQ262233 UEL262233:UEM262233 UOH262233:UOI262233 UYD262233:UYE262233 VHZ262233:VIA262233 VRV262233:VRW262233 WBR262233:WBS262233 WLN262233:WLO262233 WVJ262233:WVK262233 B327769:C327769 IX327769:IY327769 ST327769:SU327769 ACP327769:ACQ327769 AML327769:AMM327769 AWH327769:AWI327769 BGD327769:BGE327769 BPZ327769:BQA327769 BZV327769:BZW327769 CJR327769:CJS327769 CTN327769:CTO327769 DDJ327769:DDK327769 DNF327769:DNG327769 DXB327769:DXC327769 EGX327769:EGY327769 EQT327769:EQU327769 FAP327769:FAQ327769 FKL327769:FKM327769 FUH327769:FUI327769 GED327769:GEE327769 GNZ327769:GOA327769 GXV327769:GXW327769 HHR327769:HHS327769 HRN327769:HRO327769 IBJ327769:IBK327769 ILF327769:ILG327769 IVB327769:IVC327769 JEX327769:JEY327769 JOT327769:JOU327769 JYP327769:JYQ327769 KIL327769:KIM327769 KSH327769:KSI327769 LCD327769:LCE327769 LLZ327769:LMA327769 LVV327769:LVW327769 MFR327769:MFS327769 MPN327769:MPO327769 MZJ327769:MZK327769 NJF327769:NJG327769 NTB327769:NTC327769 OCX327769:OCY327769 OMT327769:OMU327769 OWP327769:OWQ327769 PGL327769:PGM327769 PQH327769:PQI327769 QAD327769:QAE327769 QJZ327769:QKA327769 QTV327769:QTW327769 RDR327769:RDS327769 RNN327769:RNO327769 RXJ327769:RXK327769 SHF327769:SHG327769 SRB327769:SRC327769 TAX327769:TAY327769 TKT327769:TKU327769 TUP327769:TUQ327769 UEL327769:UEM327769 UOH327769:UOI327769 UYD327769:UYE327769 VHZ327769:VIA327769 VRV327769:VRW327769 WBR327769:WBS327769 WLN327769:WLO327769 WVJ327769:WVK327769 B393305:C393305 IX393305:IY393305 ST393305:SU393305 ACP393305:ACQ393305 AML393305:AMM393305 AWH393305:AWI393305 BGD393305:BGE393305 BPZ393305:BQA393305 BZV393305:BZW393305 CJR393305:CJS393305 CTN393305:CTO393305 DDJ393305:DDK393305 DNF393305:DNG393305 DXB393305:DXC393305 EGX393305:EGY393305 EQT393305:EQU393305 FAP393305:FAQ393305 FKL393305:FKM393305 FUH393305:FUI393305 GED393305:GEE393305 GNZ393305:GOA393305 GXV393305:GXW393305 HHR393305:HHS393305 HRN393305:HRO393305 IBJ393305:IBK393305 ILF393305:ILG393305 IVB393305:IVC393305 JEX393305:JEY393305 JOT393305:JOU393305 JYP393305:JYQ393305 KIL393305:KIM393305 KSH393305:KSI393305 LCD393305:LCE393305 LLZ393305:LMA393305 LVV393305:LVW393305 MFR393305:MFS393305 MPN393305:MPO393305 MZJ393305:MZK393305 NJF393305:NJG393305 NTB393305:NTC393305 OCX393305:OCY393305 OMT393305:OMU393305 OWP393305:OWQ393305 PGL393305:PGM393305 PQH393305:PQI393305 QAD393305:QAE393305 QJZ393305:QKA393305 QTV393305:QTW393305 RDR393305:RDS393305 RNN393305:RNO393305 RXJ393305:RXK393305 SHF393305:SHG393305 SRB393305:SRC393305 TAX393305:TAY393305 TKT393305:TKU393305 TUP393305:TUQ393305 UEL393305:UEM393305 UOH393305:UOI393305 UYD393305:UYE393305 VHZ393305:VIA393305 VRV393305:VRW393305 WBR393305:WBS393305 WLN393305:WLO393305 WVJ393305:WVK393305 B458841:C458841 IX458841:IY458841 ST458841:SU458841 ACP458841:ACQ458841 AML458841:AMM458841 AWH458841:AWI458841 BGD458841:BGE458841 BPZ458841:BQA458841 BZV458841:BZW458841 CJR458841:CJS458841 CTN458841:CTO458841 DDJ458841:DDK458841 DNF458841:DNG458841 DXB458841:DXC458841 EGX458841:EGY458841 EQT458841:EQU458841 FAP458841:FAQ458841 FKL458841:FKM458841 FUH458841:FUI458841 GED458841:GEE458841 GNZ458841:GOA458841 GXV458841:GXW458841 HHR458841:HHS458841 HRN458841:HRO458841 IBJ458841:IBK458841 ILF458841:ILG458841 IVB458841:IVC458841 JEX458841:JEY458841 JOT458841:JOU458841 JYP458841:JYQ458841 KIL458841:KIM458841 KSH458841:KSI458841 LCD458841:LCE458841 LLZ458841:LMA458841 LVV458841:LVW458841 MFR458841:MFS458841 MPN458841:MPO458841 MZJ458841:MZK458841 NJF458841:NJG458841 NTB458841:NTC458841 OCX458841:OCY458841 OMT458841:OMU458841 OWP458841:OWQ458841 PGL458841:PGM458841 PQH458841:PQI458841 QAD458841:QAE458841 QJZ458841:QKA458841 QTV458841:QTW458841 RDR458841:RDS458841 RNN458841:RNO458841 RXJ458841:RXK458841 SHF458841:SHG458841 SRB458841:SRC458841 TAX458841:TAY458841 TKT458841:TKU458841 TUP458841:TUQ458841 UEL458841:UEM458841 UOH458841:UOI458841 UYD458841:UYE458841 VHZ458841:VIA458841 VRV458841:VRW458841 WBR458841:WBS458841 WLN458841:WLO458841 WVJ458841:WVK458841 B524377:C524377 IX524377:IY524377 ST524377:SU524377 ACP524377:ACQ524377 AML524377:AMM524377 AWH524377:AWI524377 BGD524377:BGE524377 BPZ524377:BQA524377 BZV524377:BZW524377 CJR524377:CJS524377 CTN524377:CTO524377 DDJ524377:DDK524377 DNF524377:DNG524377 DXB524377:DXC524377 EGX524377:EGY524377 EQT524377:EQU524377 FAP524377:FAQ524377 FKL524377:FKM524377 FUH524377:FUI524377 GED524377:GEE524377 GNZ524377:GOA524377 GXV524377:GXW524377 HHR524377:HHS524377 HRN524377:HRO524377 IBJ524377:IBK524377 ILF524377:ILG524377 IVB524377:IVC524377 JEX524377:JEY524377 JOT524377:JOU524377 JYP524377:JYQ524377 KIL524377:KIM524377 KSH524377:KSI524377 LCD524377:LCE524377 LLZ524377:LMA524377 LVV524377:LVW524377 MFR524377:MFS524377 MPN524377:MPO524377 MZJ524377:MZK524377 NJF524377:NJG524377 NTB524377:NTC524377 OCX524377:OCY524377 OMT524377:OMU524377 OWP524377:OWQ524377 PGL524377:PGM524377 PQH524377:PQI524377 QAD524377:QAE524377 QJZ524377:QKA524377 QTV524377:QTW524377 RDR524377:RDS524377 RNN524377:RNO524377 RXJ524377:RXK524377 SHF524377:SHG524377 SRB524377:SRC524377 TAX524377:TAY524377 TKT524377:TKU524377 TUP524377:TUQ524377 UEL524377:UEM524377 UOH524377:UOI524377 UYD524377:UYE524377 VHZ524377:VIA524377 VRV524377:VRW524377 WBR524377:WBS524377 WLN524377:WLO524377 WVJ524377:WVK524377 B589913:C589913 IX589913:IY589913 ST589913:SU589913 ACP589913:ACQ589913 AML589913:AMM589913 AWH589913:AWI589913 BGD589913:BGE589913 BPZ589913:BQA589913 BZV589913:BZW589913 CJR589913:CJS589913 CTN589913:CTO589913 DDJ589913:DDK589913 DNF589913:DNG589913 DXB589913:DXC589913 EGX589913:EGY589913 EQT589913:EQU589913 FAP589913:FAQ589913 FKL589913:FKM589913 FUH589913:FUI589913 GED589913:GEE589913 GNZ589913:GOA589913 GXV589913:GXW589913 HHR589913:HHS589913 HRN589913:HRO589913 IBJ589913:IBK589913 ILF589913:ILG589913 IVB589913:IVC589913 JEX589913:JEY589913 JOT589913:JOU589913 JYP589913:JYQ589913 KIL589913:KIM589913 KSH589913:KSI589913 LCD589913:LCE589913 LLZ589913:LMA589913 LVV589913:LVW589913 MFR589913:MFS589913 MPN589913:MPO589913 MZJ589913:MZK589913 NJF589913:NJG589913 NTB589913:NTC589913 OCX589913:OCY589913 OMT589913:OMU589913 OWP589913:OWQ589913 PGL589913:PGM589913 PQH589913:PQI589913 QAD589913:QAE589913 QJZ589913:QKA589913 QTV589913:QTW589913 RDR589913:RDS589913 RNN589913:RNO589913 RXJ589913:RXK589913 SHF589913:SHG589913 SRB589913:SRC589913 TAX589913:TAY589913 TKT589913:TKU589913 TUP589913:TUQ589913 UEL589913:UEM589913 UOH589913:UOI589913 UYD589913:UYE589913 VHZ589913:VIA589913 VRV589913:VRW589913 WBR589913:WBS589913 WLN589913:WLO589913 WVJ589913:WVK589913 B655449:C655449 IX655449:IY655449 ST655449:SU655449 ACP655449:ACQ655449 AML655449:AMM655449 AWH655449:AWI655449 BGD655449:BGE655449 BPZ655449:BQA655449 BZV655449:BZW655449 CJR655449:CJS655449 CTN655449:CTO655449 DDJ655449:DDK655449 DNF655449:DNG655449 DXB655449:DXC655449 EGX655449:EGY655449 EQT655449:EQU655449 FAP655449:FAQ655449 FKL655449:FKM655449 FUH655449:FUI655449 GED655449:GEE655449 GNZ655449:GOA655449 GXV655449:GXW655449 HHR655449:HHS655449 HRN655449:HRO655449 IBJ655449:IBK655449 ILF655449:ILG655449 IVB655449:IVC655449 JEX655449:JEY655449 JOT655449:JOU655449 JYP655449:JYQ655449 KIL655449:KIM655449 KSH655449:KSI655449 LCD655449:LCE655449 LLZ655449:LMA655449 LVV655449:LVW655449 MFR655449:MFS655449 MPN655449:MPO655449 MZJ655449:MZK655449 NJF655449:NJG655449 NTB655449:NTC655449 OCX655449:OCY655449 OMT655449:OMU655449 OWP655449:OWQ655449 PGL655449:PGM655449 PQH655449:PQI655449 QAD655449:QAE655449 QJZ655449:QKA655449 QTV655449:QTW655449 RDR655449:RDS655449 RNN655449:RNO655449 RXJ655449:RXK655449 SHF655449:SHG655449 SRB655449:SRC655449 TAX655449:TAY655449 TKT655449:TKU655449 TUP655449:TUQ655449 UEL655449:UEM655449 UOH655449:UOI655449 UYD655449:UYE655449 VHZ655449:VIA655449 VRV655449:VRW655449 WBR655449:WBS655449 WLN655449:WLO655449 WVJ655449:WVK655449 B720985:C720985 IX720985:IY720985 ST720985:SU720985 ACP720985:ACQ720985 AML720985:AMM720985 AWH720985:AWI720985 BGD720985:BGE720985 BPZ720985:BQA720985 BZV720985:BZW720985 CJR720985:CJS720985 CTN720985:CTO720985 DDJ720985:DDK720985 DNF720985:DNG720985 DXB720985:DXC720985 EGX720985:EGY720985 EQT720985:EQU720985 FAP720985:FAQ720985 FKL720985:FKM720985 FUH720985:FUI720985 GED720985:GEE720985 GNZ720985:GOA720985 GXV720985:GXW720985 HHR720985:HHS720985 HRN720985:HRO720985 IBJ720985:IBK720985 ILF720985:ILG720985 IVB720985:IVC720985 JEX720985:JEY720985 JOT720985:JOU720985 JYP720985:JYQ720985 KIL720985:KIM720985 KSH720985:KSI720985 LCD720985:LCE720985 LLZ720985:LMA720985 LVV720985:LVW720985 MFR720985:MFS720985 MPN720985:MPO720985 MZJ720985:MZK720985 NJF720985:NJG720985 NTB720985:NTC720985 OCX720985:OCY720985 OMT720985:OMU720985 OWP720985:OWQ720985 PGL720985:PGM720985 PQH720985:PQI720985 QAD720985:QAE720985 QJZ720985:QKA720985 QTV720985:QTW720985 RDR720985:RDS720985 RNN720985:RNO720985 RXJ720985:RXK720985 SHF720985:SHG720985 SRB720985:SRC720985 TAX720985:TAY720985 TKT720985:TKU720985 TUP720985:TUQ720985 UEL720985:UEM720985 UOH720985:UOI720985 UYD720985:UYE720985 VHZ720985:VIA720985 VRV720985:VRW720985 WBR720985:WBS720985 WLN720985:WLO720985 WVJ720985:WVK720985 B786521:C786521 IX786521:IY786521 ST786521:SU786521 ACP786521:ACQ786521 AML786521:AMM786521 AWH786521:AWI786521 BGD786521:BGE786521 BPZ786521:BQA786521 BZV786521:BZW786521 CJR786521:CJS786521 CTN786521:CTO786521 DDJ786521:DDK786521 DNF786521:DNG786521 DXB786521:DXC786521 EGX786521:EGY786521 EQT786521:EQU786521 FAP786521:FAQ786521 FKL786521:FKM786521 FUH786521:FUI786521 GED786521:GEE786521 GNZ786521:GOA786521 GXV786521:GXW786521 HHR786521:HHS786521 HRN786521:HRO786521 IBJ786521:IBK786521 ILF786521:ILG786521 IVB786521:IVC786521 JEX786521:JEY786521 JOT786521:JOU786521 JYP786521:JYQ786521 KIL786521:KIM786521 KSH786521:KSI786521 LCD786521:LCE786521 LLZ786521:LMA786521 LVV786521:LVW786521 MFR786521:MFS786521 MPN786521:MPO786521 MZJ786521:MZK786521 NJF786521:NJG786521 NTB786521:NTC786521 OCX786521:OCY786521 OMT786521:OMU786521 OWP786521:OWQ786521 PGL786521:PGM786521 PQH786521:PQI786521 QAD786521:QAE786521 QJZ786521:QKA786521 QTV786521:QTW786521 RDR786521:RDS786521 RNN786521:RNO786521 RXJ786521:RXK786521 SHF786521:SHG786521 SRB786521:SRC786521 TAX786521:TAY786521 TKT786521:TKU786521 TUP786521:TUQ786521 UEL786521:UEM786521 UOH786521:UOI786521 UYD786521:UYE786521 VHZ786521:VIA786521 VRV786521:VRW786521 WBR786521:WBS786521 WLN786521:WLO786521 WVJ786521:WVK786521 B852057:C852057 IX852057:IY852057 ST852057:SU852057 ACP852057:ACQ852057 AML852057:AMM852057 AWH852057:AWI852057 BGD852057:BGE852057 BPZ852057:BQA852057 BZV852057:BZW852057 CJR852057:CJS852057 CTN852057:CTO852057 DDJ852057:DDK852057 DNF852057:DNG852057 DXB852057:DXC852057 EGX852057:EGY852057 EQT852057:EQU852057 FAP852057:FAQ852057 FKL852057:FKM852057 FUH852057:FUI852057 GED852057:GEE852057 GNZ852057:GOA852057 GXV852057:GXW852057 HHR852057:HHS852057 HRN852057:HRO852057 IBJ852057:IBK852057 ILF852057:ILG852057 IVB852057:IVC852057 JEX852057:JEY852057 JOT852057:JOU852057 JYP852057:JYQ852057 KIL852057:KIM852057 KSH852057:KSI852057 LCD852057:LCE852057 LLZ852057:LMA852057 LVV852057:LVW852057 MFR852057:MFS852057 MPN852057:MPO852057 MZJ852057:MZK852057 NJF852057:NJG852057 NTB852057:NTC852057 OCX852057:OCY852057 OMT852057:OMU852057 OWP852057:OWQ852057 PGL852057:PGM852057 PQH852057:PQI852057 QAD852057:QAE852057 QJZ852057:QKA852057 QTV852057:QTW852057 RDR852057:RDS852057 RNN852057:RNO852057 RXJ852057:RXK852057 SHF852057:SHG852057 SRB852057:SRC852057 TAX852057:TAY852057 TKT852057:TKU852057 TUP852057:TUQ852057 UEL852057:UEM852057 UOH852057:UOI852057 UYD852057:UYE852057 VHZ852057:VIA852057 VRV852057:VRW852057 WBR852057:WBS852057 WLN852057:WLO852057 WVJ852057:WVK852057 B917593:C917593 IX917593:IY917593 ST917593:SU917593 ACP917593:ACQ917593 AML917593:AMM917593 AWH917593:AWI917593 BGD917593:BGE917593 BPZ917593:BQA917593 BZV917593:BZW917593 CJR917593:CJS917593 CTN917593:CTO917593 DDJ917593:DDK917593 DNF917593:DNG917593 DXB917593:DXC917593 EGX917593:EGY917593 EQT917593:EQU917593 FAP917593:FAQ917593 FKL917593:FKM917593 FUH917593:FUI917593 GED917593:GEE917593 GNZ917593:GOA917593 GXV917593:GXW917593 HHR917593:HHS917593 HRN917593:HRO917593 IBJ917593:IBK917593 ILF917593:ILG917593 IVB917593:IVC917593 JEX917593:JEY917593 JOT917593:JOU917593 JYP917593:JYQ917593 KIL917593:KIM917593 KSH917593:KSI917593 LCD917593:LCE917593 LLZ917593:LMA917593 LVV917593:LVW917593 MFR917593:MFS917593 MPN917593:MPO917593 MZJ917593:MZK917593 NJF917593:NJG917593 NTB917593:NTC917593 OCX917593:OCY917593 OMT917593:OMU917593 OWP917593:OWQ917593 PGL917593:PGM917593 PQH917593:PQI917593 QAD917593:QAE917593 QJZ917593:QKA917593 QTV917593:QTW917593 RDR917593:RDS917593 RNN917593:RNO917593 RXJ917593:RXK917593 SHF917593:SHG917593 SRB917593:SRC917593 TAX917593:TAY917593 TKT917593:TKU917593 TUP917593:TUQ917593 UEL917593:UEM917593 UOH917593:UOI917593 UYD917593:UYE917593 VHZ917593:VIA917593 VRV917593:VRW917593 WBR917593:WBS917593 WLN917593:WLO917593 WVJ917593:WVK917593 B983129:C983129 IX983129:IY983129 ST983129:SU983129 ACP983129:ACQ983129 AML983129:AMM983129 AWH983129:AWI983129 BGD983129:BGE983129 BPZ983129:BQA983129 BZV983129:BZW983129 CJR983129:CJS983129 CTN983129:CTO983129 DDJ983129:DDK983129 DNF983129:DNG983129 DXB983129:DXC983129 EGX983129:EGY983129 EQT983129:EQU983129 FAP983129:FAQ983129 FKL983129:FKM983129 FUH983129:FUI983129 GED983129:GEE983129 GNZ983129:GOA983129 GXV983129:GXW983129 HHR983129:HHS983129 HRN983129:HRO983129 IBJ983129:IBK983129 ILF983129:ILG983129 IVB983129:IVC983129 JEX983129:JEY983129 JOT983129:JOU983129 JYP983129:JYQ983129 KIL983129:KIM983129 KSH983129:KSI983129 LCD983129:LCE983129 LLZ983129:LMA983129 LVV983129:LVW983129 MFR983129:MFS983129 MPN983129:MPO983129 MZJ983129:MZK983129 NJF983129:NJG983129 NTB983129:NTC983129 OCX983129:OCY983129 OMT983129:OMU983129 OWP983129:OWQ983129 PGL983129:PGM983129 PQH983129:PQI983129 QAD983129:QAE983129 QJZ983129:QKA983129 QTV983129:QTW983129 RDR983129:RDS983129 RNN983129:RNO983129 RXJ983129:RXK983129 SHF983129:SHG983129 SRB983129:SRC983129 TAX983129:TAY983129 TKT983129:TKU983129 TUP983129:TUQ983129 UEL983129:UEM983129 UOH983129:UOI983129 UYD983129:UYE983129 VHZ983129:VIA983129 VRV983129:VRW983129 WBR983129:WBS983129 WLN983129:WLO983129 WVJ983129:WVK983129">
      <formula1>$Q$83:$Q$85</formula1>
    </dataValidation>
    <dataValidation type="list" allowBlank="1" sqref="B90:C90 IX90:IY90 ST90:SU90 ACP90:ACQ90 AML90:AMM90 AWH90:AWI90 BGD90:BGE90 BPZ90:BQA90 BZV90:BZW90 CJR90:CJS90 CTN90:CTO90 DDJ90:DDK90 DNF90:DNG90 DXB90:DXC90 EGX90:EGY90 EQT90:EQU90 FAP90:FAQ90 FKL90:FKM90 FUH90:FUI90 GED90:GEE90 GNZ90:GOA90 GXV90:GXW90 HHR90:HHS90 HRN90:HRO90 IBJ90:IBK90 ILF90:ILG90 IVB90:IVC90 JEX90:JEY90 JOT90:JOU90 JYP90:JYQ90 KIL90:KIM90 KSH90:KSI90 LCD90:LCE90 LLZ90:LMA90 LVV90:LVW90 MFR90:MFS90 MPN90:MPO90 MZJ90:MZK90 NJF90:NJG90 NTB90:NTC90 OCX90:OCY90 OMT90:OMU90 OWP90:OWQ90 PGL90:PGM90 PQH90:PQI90 QAD90:QAE90 QJZ90:QKA90 QTV90:QTW90 RDR90:RDS90 RNN90:RNO90 RXJ90:RXK90 SHF90:SHG90 SRB90:SRC90 TAX90:TAY90 TKT90:TKU90 TUP90:TUQ90 UEL90:UEM90 UOH90:UOI90 UYD90:UYE90 VHZ90:VIA90 VRV90:VRW90 WBR90:WBS90 WLN90:WLO90 WVJ90:WVK90 B65626:C65626 IX65626:IY65626 ST65626:SU65626 ACP65626:ACQ65626 AML65626:AMM65626 AWH65626:AWI65626 BGD65626:BGE65626 BPZ65626:BQA65626 BZV65626:BZW65626 CJR65626:CJS65626 CTN65626:CTO65626 DDJ65626:DDK65626 DNF65626:DNG65626 DXB65626:DXC65626 EGX65626:EGY65626 EQT65626:EQU65626 FAP65626:FAQ65626 FKL65626:FKM65626 FUH65626:FUI65626 GED65626:GEE65626 GNZ65626:GOA65626 GXV65626:GXW65626 HHR65626:HHS65626 HRN65626:HRO65626 IBJ65626:IBK65626 ILF65626:ILG65626 IVB65626:IVC65626 JEX65626:JEY65626 JOT65626:JOU65626 JYP65626:JYQ65626 KIL65626:KIM65626 KSH65626:KSI65626 LCD65626:LCE65626 LLZ65626:LMA65626 LVV65626:LVW65626 MFR65626:MFS65626 MPN65626:MPO65626 MZJ65626:MZK65626 NJF65626:NJG65626 NTB65626:NTC65626 OCX65626:OCY65626 OMT65626:OMU65626 OWP65626:OWQ65626 PGL65626:PGM65626 PQH65626:PQI65626 QAD65626:QAE65626 QJZ65626:QKA65626 QTV65626:QTW65626 RDR65626:RDS65626 RNN65626:RNO65626 RXJ65626:RXK65626 SHF65626:SHG65626 SRB65626:SRC65626 TAX65626:TAY65626 TKT65626:TKU65626 TUP65626:TUQ65626 UEL65626:UEM65626 UOH65626:UOI65626 UYD65626:UYE65626 VHZ65626:VIA65626 VRV65626:VRW65626 WBR65626:WBS65626 WLN65626:WLO65626 WVJ65626:WVK65626 B131162:C131162 IX131162:IY131162 ST131162:SU131162 ACP131162:ACQ131162 AML131162:AMM131162 AWH131162:AWI131162 BGD131162:BGE131162 BPZ131162:BQA131162 BZV131162:BZW131162 CJR131162:CJS131162 CTN131162:CTO131162 DDJ131162:DDK131162 DNF131162:DNG131162 DXB131162:DXC131162 EGX131162:EGY131162 EQT131162:EQU131162 FAP131162:FAQ131162 FKL131162:FKM131162 FUH131162:FUI131162 GED131162:GEE131162 GNZ131162:GOA131162 GXV131162:GXW131162 HHR131162:HHS131162 HRN131162:HRO131162 IBJ131162:IBK131162 ILF131162:ILG131162 IVB131162:IVC131162 JEX131162:JEY131162 JOT131162:JOU131162 JYP131162:JYQ131162 KIL131162:KIM131162 KSH131162:KSI131162 LCD131162:LCE131162 LLZ131162:LMA131162 LVV131162:LVW131162 MFR131162:MFS131162 MPN131162:MPO131162 MZJ131162:MZK131162 NJF131162:NJG131162 NTB131162:NTC131162 OCX131162:OCY131162 OMT131162:OMU131162 OWP131162:OWQ131162 PGL131162:PGM131162 PQH131162:PQI131162 QAD131162:QAE131162 QJZ131162:QKA131162 QTV131162:QTW131162 RDR131162:RDS131162 RNN131162:RNO131162 RXJ131162:RXK131162 SHF131162:SHG131162 SRB131162:SRC131162 TAX131162:TAY131162 TKT131162:TKU131162 TUP131162:TUQ131162 UEL131162:UEM131162 UOH131162:UOI131162 UYD131162:UYE131162 VHZ131162:VIA131162 VRV131162:VRW131162 WBR131162:WBS131162 WLN131162:WLO131162 WVJ131162:WVK131162 B196698:C196698 IX196698:IY196698 ST196698:SU196698 ACP196698:ACQ196698 AML196698:AMM196698 AWH196698:AWI196698 BGD196698:BGE196698 BPZ196698:BQA196698 BZV196698:BZW196698 CJR196698:CJS196698 CTN196698:CTO196698 DDJ196698:DDK196698 DNF196698:DNG196698 DXB196698:DXC196698 EGX196698:EGY196698 EQT196698:EQU196698 FAP196698:FAQ196698 FKL196698:FKM196698 FUH196698:FUI196698 GED196698:GEE196698 GNZ196698:GOA196698 GXV196698:GXW196698 HHR196698:HHS196698 HRN196698:HRO196698 IBJ196698:IBK196698 ILF196698:ILG196698 IVB196698:IVC196698 JEX196698:JEY196698 JOT196698:JOU196698 JYP196698:JYQ196698 KIL196698:KIM196698 KSH196698:KSI196698 LCD196698:LCE196698 LLZ196698:LMA196698 LVV196698:LVW196698 MFR196698:MFS196698 MPN196698:MPO196698 MZJ196698:MZK196698 NJF196698:NJG196698 NTB196698:NTC196698 OCX196698:OCY196698 OMT196698:OMU196698 OWP196698:OWQ196698 PGL196698:PGM196698 PQH196698:PQI196698 QAD196698:QAE196698 QJZ196698:QKA196698 QTV196698:QTW196698 RDR196698:RDS196698 RNN196698:RNO196698 RXJ196698:RXK196698 SHF196698:SHG196698 SRB196698:SRC196698 TAX196698:TAY196698 TKT196698:TKU196698 TUP196698:TUQ196698 UEL196698:UEM196698 UOH196698:UOI196698 UYD196698:UYE196698 VHZ196698:VIA196698 VRV196698:VRW196698 WBR196698:WBS196698 WLN196698:WLO196698 WVJ196698:WVK196698 B262234:C262234 IX262234:IY262234 ST262234:SU262234 ACP262234:ACQ262234 AML262234:AMM262234 AWH262234:AWI262234 BGD262234:BGE262234 BPZ262234:BQA262234 BZV262234:BZW262234 CJR262234:CJS262234 CTN262234:CTO262234 DDJ262234:DDK262234 DNF262234:DNG262234 DXB262234:DXC262234 EGX262234:EGY262234 EQT262234:EQU262234 FAP262234:FAQ262234 FKL262234:FKM262234 FUH262234:FUI262234 GED262234:GEE262234 GNZ262234:GOA262234 GXV262234:GXW262234 HHR262234:HHS262234 HRN262234:HRO262234 IBJ262234:IBK262234 ILF262234:ILG262234 IVB262234:IVC262234 JEX262234:JEY262234 JOT262234:JOU262234 JYP262234:JYQ262234 KIL262234:KIM262234 KSH262234:KSI262234 LCD262234:LCE262234 LLZ262234:LMA262234 LVV262234:LVW262234 MFR262234:MFS262234 MPN262234:MPO262234 MZJ262234:MZK262234 NJF262234:NJG262234 NTB262234:NTC262234 OCX262234:OCY262234 OMT262234:OMU262234 OWP262234:OWQ262234 PGL262234:PGM262234 PQH262234:PQI262234 QAD262234:QAE262234 QJZ262234:QKA262234 QTV262234:QTW262234 RDR262234:RDS262234 RNN262234:RNO262234 RXJ262234:RXK262234 SHF262234:SHG262234 SRB262234:SRC262234 TAX262234:TAY262234 TKT262234:TKU262234 TUP262234:TUQ262234 UEL262234:UEM262234 UOH262234:UOI262234 UYD262234:UYE262234 VHZ262234:VIA262234 VRV262234:VRW262234 WBR262234:WBS262234 WLN262234:WLO262234 WVJ262234:WVK262234 B327770:C327770 IX327770:IY327770 ST327770:SU327770 ACP327770:ACQ327770 AML327770:AMM327770 AWH327770:AWI327770 BGD327770:BGE327770 BPZ327770:BQA327770 BZV327770:BZW327770 CJR327770:CJS327770 CTN327770:CTO327770 DDJ327770:DDK327770 DNF327770:DNG327770 DXB327770:DXC327770 EGX327770:EGY327770 EQT327770:EQU327770 FAP327770:FAQ327770 FKL327770:FKM327770 FUH327770:FUI327770 GED327770:GEE327770 GNZ327770:GOA327770 GXV327770:GXW327770 HHR327770:HHS327770 HRN327770:HRO327770 IBJ327770:IBK327770 ILF327770:ILG327770 IVB327770:IVC327770 JEX327770:JEY327770 JOT327770:JOU327770 JYP327770:JYQ327770 KIL327770:KIM327770 KSH327770:KSI327770 LCD327770:LCE327770 LLZ327770:LMA327770 LVV327770:LVW327770 MFR327770:MFS327770 MPN327770:MPO327770 MZJ327770:MZK327770 NJF327770:NJG327770 NTB327770:NTC327770 OCX327770:OCY327770 OMT327770:OMU327770 OWP327770:OWQ327770 PGL327770:PGM327770 PQH327770:PQI327770 QAD327770:QAE327770 QJZ327770:QKA327770 QTV327770:QTW327770 RDR327770:RDS327770 RNN327770:RNO327770 RXJ327770:RXK327770 SHF327770:SHG327770 SRB327770:SRC327770 TAX327770:TAY327770 TKT327770:TKU327770 TUP327770:TUQ327770 UEL327770:UEM327770 UOH327770:UOI327770 UYD327770:UYE327770 VHZ327770:VIA327770 VRV327770:VRW327770 WBR327770:WBS327770 WLN327770:WLO327770 WVJ327770:WVK327770 B393306:C393306 IX393306:IY393306 ST393306:SU393306 ACP393306:ACQ393306 AML393306:AMM393306 AWH393306:AWI393306 BGD393306:BGE393306 BPZ393306:BQA393306 BZV393306:BZW393306 CJR393306:CJS393306 CTN393306:CTO393306 DDJ393306:DDK393306 DNF393306:DNG393306 DXB393306:DXC393306 EGX393306:EGY393306 EQT393306:EQU393306 FAP393306:FAQ393306 FKL393306:FKM393306 FUH393306:FUI393306 GED393306:GEE393306 GNZ393306:GOA393306 GXV393306:GXW393306 HHR393306:HHS393306 HRN393306:HRO393306 IBJ393306:IBK393306 ILF393306:ILG393306 IVB393306:IVC393306 JEX393306:JEY393306 JOT393306:JOU393306 JYP393306:JYQ393306 KIL393306:KIM393306 KSH393306:KSI393306 LCD393306:LCE393306 LLZ393306:LMA393306 LVV393306:LVW393306 MFR393306:MFS393306 MPN393306:MPO393306 MZJ393306:MZK393306 NJF393306:NJG393306 NTB393306:NTC393306 OCX393306:OCY393306 OMT393306:OMU393306 OWP393306:OWQ393306 PGL393306:PGM393306 PQH393306:PQI393306 QAD393306:QAE393306 QJZ393306:QKA393306 QTV393306:QTW393306 RDR393306:RDS393306 RNN393306:RNO393306 RXJ393306:RXK393306 SHF393306:SHG393306 SRB393306:SRC393306 TAX393306:TAY393306 TKT393306:TKU393306 TUP393306:TUQ393306 UEL393306:UEM393306 UOH393306:UOI393306 UYD393306:UYE393306 VHZ393306:VIA393306 VRV393306:VRW393306 WBR393306:WBS393306 WLN393306:WLO393306 WVJ393306:WVK393306 B458842:C458842 IX458842:IY458842 ST458842:SU458842 ACP458842:ACQ458842 AML458842:AMM458842 AWH458842:AWI458842 BGD458842:BGE458842 BPZ458842:BQA458842 BZV458842:BZW458842 CJR458842:CJS458842 CTN458842:CTO458842 DDJ458842:DDK458842 DNF458842:DNG458842 DXB458842:DXC458842 EGX458842:EGY458842 EQT458842:EQU458842 FAP458842:FAQ458842 FKL458842:FKM458842 FUH458842:FUI458842 GED458842:GEE458842 GNZ458842:GOA458842 GXV458842:GXW458842 HHR458842:HHS458842 HRN458842:HRO458842 IBJ458842:IBK458842 ILF458842:ILG458842 IVB458842:IVC458842 JEX458842:JEY458842 JOT458842:JOU458842 JYP458842:JYQ458842 KIL458842:KIM458842 KSH458842:KSI458842 LCD458842:LCE458842 LLZ458842:LMA458842 LVV458842:LVW458842 MFR458842:MFS458842 MPN458842:MPO458842 MZJ458842:MZK458842 NJF458842:NJG458842 NTB458842:NTC458842 OCX458842:OCY458842 OMT458842:OMU458842 OWP458842:OWQ458842 PGL458842:PGM458842 PQH458842:PQI458842 QAD458842:QAE458842 QJZ458842:QKA458842 QTV458842:QTW458842 RDR458842:RDS458842 RNN458842:RNO458842 RXJ458842:RXK458842 SHF458842:SHG458842 SRB458842:SRC458842 TAX458842:TAY458842 TKT458842:TKU458842 TUP458842:TUQ458842 UEL458842:UEM458842 UOH458842:UOI458842 UYD458842:UYE458842 VHZ458842:VIA458842 VRV458842:VRW458842 WBR458842:WBS458842 WLN458842:WLO458842 WVJ458842:WVK458842 B524378:C524378 IX524378:IY524378 ST524378:SU524378 ACP524378:ACQ524378 AML524378:AMM524378 AWH524378:AWI524378 BGD524378:BGE524378 BPZ524378:BQA524378 BZV524378:BZW524378 CJR524378:CJS524378 CTN524378:CTO524378 DDJ524378:DDK524378 DNF524378:DNG524378 DXB524378:DXC524378 EGX524378:EGY524378 EQT524378:EQU524378 FAP524378:FAQ524378 FKL524378:FKM524378 FUH524378:FUI524378 GED524378:GEE524378 GNZ524378:GOA524378 GXV524378:GXW524378 HHR524378:HHS524378 HRN524378:HRO524378 IBJ524378:IBK524378 ILF524378:ILG524378 IVB524378:IVC524378 JEX524378:JEY524378 JOT524378:JOU524378 JYP524378:JYQ524378 KIL524378:KIM524378 KSH524378:KSI524378 LCD524378:LCE524378 LLZ524378:LMA524378 LVV524378:LVW524378 MFR524378:MFS524378 MPN524378:MPO524378 MZJ524378:MZK524378 NJF524378:NJG524378 NTB524378:NTC524378 OCX524378:OCY524378 OMT524378:OMU524378 OWP524378:OWQ524378 PGL524378:PGM524378 PQH524378:PQI524378 QAD524378:QAE524378 QJZ524378:QKA524378 QTV524378:QTW524378 RDR524378:RDS524378 RNN524378:RNO524378 RXJ524378:RXK524378 SHF524378:SHG524378 SRB524378:SRC524378 TAX524378:TAY524378 TKT524378:TKU524378 TUP524378:TUQ524378 UEL524378:UEM524378 UOH524378:UOI524378 UYD524378:UYE524378 VHZ524378:VIA524378 VRV524378:VRW524378 WBR524378:WBS524378 WLN524378:WLO524378 WVJ524378:WVK524378 B589914:C589914 IX589914:IY589914 ST589914:SU589914 ACP589914:ACQ589914 AML589914:AMM589914 AWH589914:AWI589914 BGD589914:BGE589914 BPZ589914:BQA589914 BZV589914:BZW589914 CJR589914:CJS589914 CTN589914:CTO589914 DDJ589914:DDK589914 DNF589914:DNG589914 DXB589914:DXC589914 EGX589914:EGY589914 EQT589914:EQU589914 FAP589914:FAQ589914 FKL589914:FKM589914 FUH589914:FUI589914 GED589914:GEE589914 GNZ589914:GOA589914 GXV589914:GXW589914 HHR589914:HHS589914 HRN589914:HRO589914 IBJ589914:IBK589914 ILF589914:ILG589914 IVB589914:IVC589914 JEX589914:JEY589914 JOT589914:JOU589914 JYP589914:JYQ589914 KIL589914:KIM589914 KSH589914:KSI589914 LCD589914:LCE589914 LLZ589914:LMA589914 LVV589914:LVW589914 MFR589914:MFS589914 MPN589914:MPO589914 MZJ589914:MZK589914 NJF589914:NJG589914 NTB589914:NTC589914 OCX589914:OCY589914 OMT589914:OMU589914 OWP589914:OWQ589914 PGL589914:PGM589914 PQH589914:PQI589914 QAD589914:QAE589914 QJZ589914:QKA589914 QTV589914:QTW589914 RDR589914:RDS589914 RNN589914:RNO589914 RXJ589914:RXK589914 SHF589914:SHG589914 SRB589914:SRC589914 TAX589914:TAY589914 TKT589914:TKU589914 TUP589914:TUQ589914 UEL589914:UEM589914 UOH589914:UOI589914 UYD589914:UYE589914 VHZ589914:VIA589914 VRV589914:VRW589914 WBR589914:WBS589914 WLN589914:WLO589914 WVJ589914:WVK589914 B655450:C655450 IX655450:IY655450 ST655450:SU655450 ACP655450:ACQ655450 AML655450:AMM655450 AWH655450:AWI655450 BGD655450:BGE655450 BPZ655450:BQA655450 BZV655450:BZW655450 CJR655450:CJS655450 CTN655450:CTO655450 DDJ655450:DDK655450 DNF655450:DNG655450 DXB655450:DXC655450 EGX655450:EGY655450 EQT655450:EQU655450 FAP655450:FAQ655450 FKL655450:FKM655450 FUH655450:FUI655450 GED655450:GEE655450 GNZ655450:GOA655450 GXV655450:GXW655450 HHR655450:HHS655450 HRN655450:HRO655450 IBJ655450:IBK655450 ILF655450:ILG655450 IVB655450:IVC655450 JEX655450:JEY655450 JOT655450:JOU655450 JYP655450:JYQ655450 KIL655450:KIM655450 KSH655450:KSI655450 LCD655450:LCE655450 LLZ655450:LMA655450 LVV655450:LVW655450 MFR655450:MFS655450 MPN655450:MPO655450 MZJ655450:MZK655450 NJF655450:NJG655450 NTB655450:NTC655450 OCX655450:OCY655450 OMT655450:OMU655450 OWP655450:OWQ655450 PGL655450:PGM655450 PQH655450:PQI655450 QAD655450:QAE655450 QJZ655450:QKA655450 QTV655450:QTW655450 RDR655450:RDS655450 RNN655450:RNO655450 RXJ655450:RXK655450 SHF655450:SHG655450 SRB655450:SRC655450 TAX655450:TAY655450 TKT655450:TKU655450 TUP655450:TUQ655450 UEL655450:UEM655450 UOH655450:UOI655450 UYD655450:UYE655450 VHZ655450:VIA655450 VRV655450:VRW655450 WBR655450:WBS655450 WLN655450:WLO655450 WVJ655450:WVK655450 B720986:C720986 IX720986:IY720986 ST720986:SU720986 ACP720986:ACQ720986 AML720986:AMM720986 AWH720986:AWI720986 BGD720986:BGE720986 BPZ720986:BQA720986 BZV720986:BZW720986 CJR720986:CJS720986 CTN720986:CTO720986 DDJ720986:DDK720986 DNF720986:DNG720986 DXB720986:DXC720986 EGX720986:EGY720986 EQT720986:EQU720986 FAP720986:FAQ720986 FKL720986:FKM720986 FUH720986:FUI720986 GED720986:GEE720986 GNZ720986:GOA720986 GXV720986:GXW720986 HHR720986:HHS720986 HRN720986:HRO720986 IBJ720986:IBK720986 ILF720986:ILG720986 IVB720986:IVC720986 JEX720986:JEY720986 JOT720986:JOU720986 JYP720986:JYQ720986 KIL720986:KIM720986 KSH720986:KSI720986 LCD720986:LCE720986 LLZ720986:LMA720986 LVV720986:LVW720986 MFR720986:MFS720986 MPN720986:MPO720986 MZJ720986:MZK720986 NJF720986:NJG720986 NTB720986:NTC720986 OCX720986:OCY720986 OMT720986:OMU720986 OWP720986:OWQ720986 PGL720986:PGM720986 PQH720986:PQI720986 QAD720986:QAE720986 QJZ720986:QKA720986 QTV720986:QTW720986 RDR720986:RDS720986 RNN720986:RNO720986 RXJ720986:RXK720986 SHF720986:SHG720986 SRB720986:SRC720986 TAX720986:TAY720986 TKT720986:TKU720986 TUP720986:TUQ720986 UEL720986:UEM720986 UOH720986:UOI720986 UYD720986:UYE720986 VHZ720986:VIA720986 VRV720986:VRW720986 WBR720986:WBS720986 WLN720986:WLO720986 WVJ720986:WVK720986 B786522:C786522 IX786522:IY786522 ST786522:SU786522 ACP786522:ACQ786522 AML786522:AMM786522 AWH786522:AWI786522 BGD786522:BGE786522 BPZ786522:BQA786522 BZV786522:BZW786522 CJR786522:CJS786522 CTN786522:CTO786522 DDJ786522:DDK786522 DNF786522:DNG786522 DXB786522:DXC786522 EGX786522:EGY786522 EQT786522:EQU786522 FAP786522:FAQ786522 FKL786522:FKM786522 FUH786522:FUI786522 GED786522:GEE786522 GNZ786522:GOA786522 GXV786522:GXW786522 HHR786522:HHS786522 HRN786522:HRO786522 IBJ786522:IBK786522 ILF786522:ILG786522 IVB786522:IVC786522 JEX786522:JEY786522 JOT786522:JOU786522 JYP786522:JYQ786522 KIL786522:KIM786522 KSH786522:KSI786522 LCD786522:LCE786522 LLZ786522:LMA786522 LVV786522:LVW786522 MFR786522:MFS786522 MPN786522:MPO786522 MZJ786522:MZK786522 NJF786522:NJG786522 NTB786522:NTC786522 OCX786522:OCY786522 OMT786522:OMU786522 OWP786522:OWQ786522 PGL786522:PGM786522 PQH786522:PQI786522 QAD786522:QAE786522 QJZ786522:QKA786522 QTV786522:QTW786522 RDR786522:RDS786522 RNN786522:RNO786522 RXJ786522:RXK786522 SHF786522:SHG786522 SRB786522:SRC786522 TAX786522:TAY786522 TKT786522:TKU786522 TUP786522:TUQ786522 UEL786522:UEM786522 UOH786522:UOI786522 UYD786522:UYE786522 VHZ786522:VIA786522 VRV786522:VRW786522 WBR786522:WBS786522 WLN786522:WLO786522 WVJ786522:WVK786522 B852058:C852058 IX852058:IY852058 ST852058:SU852058 ACP852058:ACQ852058 AML852058:AMM852058 AWH852058:AWI852058 BGD852058:BGE852058 BPZ852058:BQA852058 BZV852058:BZW852058 CJR852058:CJS852058 CTN852058:CTO852058 DDJ852058:DDK852058 DNF852058:DNG852058 DXB852058:DXC852058 EGX852058:EGY852058 EQT852058:EQU852058 FAP852058:FAQ852058 FKL852058:FKM852058 FUH852058:FUI852058 GED852058:GEE852058 GNZ852058:GOA852058 GXV852058:GXW852058 HHR852058:HHS852058 HRN852058:HRO852058 IBJ852058:IBK852058 ILF852058:ILG852058 IVB852058:IVC852058 JEX852058:JEY852058 JOT852058:JOU852058 JYP852058:JYQ852058 KIL852058:KIM852058 KSH852058:KSI852058 LCD852058:LCE852058 LLZ852058:LMA852058 LVV852058:LVW852058 MFR852058:MFS852058 MPN852058:MPO852058 MZJ852058:MZK852058 NJF852058:NJG852058 NTB852058:NTC852058 OCX852058:OCY852058 OMT852058:OMU852058 OWP852058:OWQ852058 PGL852058:PGM852058 PQH852058:PQI852058 QAD852058:QAE852058 QJZ852058:QKA852058 QTV852058:QTW852058 RDR852058:RDS852058 RNN852058:RNO852058 RXJ852058:RXK852058 SHF852058:SHG852058 SRB852058:SRC852058 TAX852058:TAY852058 TKT852058:TKU852058 TUP852058:TUQ852058 UEL852058:UEM852058 UOH852058:UOI852058 UYD852058:UYE852058 VHZ852058:VIA852058 VRV852058:VRW852058 WBR852058:WBS852058 WLN852058:WLO852058 WVJ852058:WVK852058 B917594:C917594 IX917594:IY917594 ST917594:SU917594 ACP917594:ACQ917594 AML917594:AMM917594 AWH917594:AWI917594 BGD917594:BGE917594 BPZ917594:BQA917594 BZV917594:BZW917594 CJR917594:CJS917594 CTN917594:CTO917594 DDJ917594:DDK917594 DNF917594:DNG917594 DXB917594:DXC917594 EGX917594:EGY917594 EQT917594:EQU917594 FAP917594:FAQ917594 FKL917594:FKM917594 FUH917594:FUI917594 GED917594:GEE917594 GNZ917594:GOA917594 GXV917594:GXW917594 HHR917594:HHS917594 HRN917594:HRO917594 IBJ917594:IBK917594 ILF917594:ILG917594 IVB917594:IVC917594 JEX917594:JEY917594 JOT917594:JOU917594 JYP917594:JYQ917594 KIL917594:KIM917594 KSH917594:KSI917594 LCD917594:LCE917594 LLZ917594:LMA917594 LVV917594:LVW917594 MFR917594:MFS917594 MPN917594:MPO917594 MZJ917594:MZK917594 NJF917594:NJG917594 NTB917594:NTC917594 OCX917594:OCY917594 OMT917594:OMU917594 OWP917594:OWQ917594 PGL917594:PGM917594 PQH917594:PQI917594 QAD917594:QAE917594 QJZ917594:QKA917594 QTV917594:QTW917594 RDR917594:RDS917594 RNN917594:RNO917594 RXJ917594:RXK917594 SHF917594:SHG917594 SRB917594:SRC917594 TAX917594:TAY917594 TKT917594:TKU917594 TUP917594:TUQ917594 UEL917594:UEM917594 UOH917594:UOI917594 UYD917594:UYE917594 VHZ917594:VIA917594 VRV917594:VRW917594 WBR917594:WBS917594 WLN917594:WLO917594 WVJ917594:WVK917594 B983130:C983130 IX983130:IY983130 ST983130:SU983130 ACP983130:ACQ983130 AML983130:AMM983130 AWH983130:AWI983130 BGD983130:BGE983130 BPZ983130:BQA983130 BZV983130:BZW983130 CJR983130:CJS983130 CTN983130:CTO983130 DDJ983130:DDK983130 DNF983130:DNG983130 DXB983130:DXC983130 EGX983130:EGY983130 EQT983130:EQU983130 FAP983130:FAQ983130 FKL983130:FKM983130 FUH983130:FUI983130 GED983130:GEE983130 GNZ983130:GOA983130 GXV983130:GXW983130 HHR983130:HHS983130 HRN983130:HRO983130 IBJ983130:IBK983130 ILF983130:ILG983130 IVB983130:IVC983130 JEX983130:JEY983130 JOT983130:JOU983130 JYP983130:JYQ983130 KIL983130:KIM983130 KSH983130:KSI983130 LCD983130:LCE983130 LLZ983130:LMA983130 LVV983130:LVW983130 MFR983130:MFS983130 MPN983130:MPO983130 MZJ983130:MZK983130 NJF983130:NJG983130 NTB983130:NTC983130 OCX983130:OCY983130 OMT983130:OMU983130 OWP983130:OWQ983130 PGL983130:PGM983130 PQH983130:PQI983130 QAD983130:QAE983130 QJZ983130:QKA983130 QTV983130:QTW983130 RDR983130:RDS983130 RNN983130:RNO983130 RXJ983130:RXK983130 SHF983130:SHG983130 SRB983130:SRC983130 TAX983130:TAY983130 TKT983130:TKU983130 TUP983130:TUQ983130 UEL983130:UEM983130 UOH983130:UOI983130 UYD983130:UYE983130 VHZ983130:VIA983130 VRV983130:VRW983130 WBR983130:WBS983130 WLN983130:WLO983130 WVJ983130:WVK983130">
      <formula1>$R$83:$R$88</formula1>
    </dataValidation>
    <dataValidation type="list" allowBlank="1" sqref="B24:C24 IX24:IY24 ST24:SU24 ACP24:ACQ24 AML24:AMM24 AWH24:AWI24 BGD24:BGE24 BPZ24:BQA24 BZV24:BZW24 CJR24:CJS24 CTN24:CTO24 DDJ24:DDK24 DNF24:DNG24 DXB24:DXC24 EGX24:EGY24 EQT24:EQU24 FAP24:FAQ24 FKL24:FKM24 FUH24:FUI24 GED24:GEE24 GNZ24:GOA24 GXV24:GXW24 HHR24:HHS24 HRN24:HRO24 IBJ24:IBK24 ILF24:ILG24 IVB24:IVC24 JEX24:JEY24 JOT24:JOU24 JYP24:JYQ24 KIL24:KIM24 KSH24:KSI24 LCD24:LCE24 LLZ24:LMA24 LVV24:LVW24 MFR24:MFS24 MPN24:MPO24 MZJ24:MZK24 NJF24:NJG24 NTB24:NTC24 OCX24:OCY24 OMT24:OMU24 OWP24:OWQ24 PGL24:PGM24 PQH24:PQI24 QAD24:QAE24 QJZ24:QKA24 QTV24:QTW24 RDR24:RDS24 RNN24:RNO24 RXJ24:RXK24 SHF24:SHG24 SRB24:SRC24 TAX24:TAY24 TKT24:TKU24 TUP24:TUQ24 UEL24:UEM24 UOH24:UOI24 UYD24:UYE24 VHZ24:VIA24 VRV24:VRW24 WBR24:WBS24 WLN24:WLO24 WVJ24:WVK24 B65560:C65560 IX65560:IY65560 ST65560:SU65560 ACP65560:ACQ65560 AML65560:AMM65560 AWH65560:AWI65560 BGD65560:BGE65560 BPZ65560:BQA65560 BZV65560:BZW65560 CJR65560:CJS65560 CTN65560:CTO65560 DDJ65560:DDK65560 DNF65560:DNG65560 DXB65560:DXC65560 EGX65560:EGY65560 EQT65560:EQU65560 FAP65560:FAQ65560 FKL65560:FKM65560 FUH65560:FUI65560 GED65560:GEE65560 GNZ65560:GOA65560 GXV65560:GXW65560 HHR65560:HHS65560 HRN65560:HRO65560 IBJ65560:IBK65560 ILF65560:ILG65560 IVB65560:IVC65560 JEX65560:JEY65560 JOT65560:JOU65560 JYP65560:JYQ65560 KIL65560:KIM65560 KSH65560:KSI65560 LCD65560:LCE65560 LLZ65560:LMA65560 LVV65560:LVW65560 MFR65560:MFS65560 MPN65560:MPO65560 MZJ65560:MZK65560 NJF65560:NJG65560 NTB65560:NTC65560 OCX65560:OCY65560 OMT65560:OMU65560 OWP65560:OWQ65560 PGL65560:PGM65560 PQH65560:PQI65560 QAD65560:QAE65560 QJZ65560:QKA65560 QTV65560:QTW65560 RDR65560:RDS65560 RNN65560:RNO65560 RXJ65560:RXK65560 SHF65560:SHG65560 SRB65560:SRC65560 TAX65560:TAY65560 TKT65560:TKU65560 TUP65560:TUQ65560 UEL65560:UEM65560 UOH65560:UOI65560 UYD65560:UYE65560 VHZ65560:VIA65560 VRV65560:VRW65560 WBR65560:WBS65560 WLN65560:WLO65560 WVJ65560:WVK65560 B131096:C131096 IX131096:IY131096 ST131096:SU131096 ACP131096:ACQ131096 AML131096:AMM131096 AWH131096:AWI131096 BGD131096:BGE131096 BPZ131096:BQA131096 BZV131096:BZW131096 CJR131096:CJS131096 CTN131096:CTO131096 DDJ131096:DDK131096 DNF131096:DNG131096 DXB131096:DXC131096 EGX131096:EGY131096 EQT131096:EQU131096 FAP131096:FAQ131096 FKL131096:FKM131096 FUH131096:FUI131096 GED131096:GEE131096 GNZ131096:GOA131096 GXV131096:GXW131096 HHR131096:HHS131096 HRN131096:HRO131096 IBJ131096:IBK131096 ILF131096:ILG131096 IVB131096:IVC131096 JEX131096:JEY131096 JOT131096:JOU131096 JYP131096:JYQ131096 KIL131096:KIM131096 KSH131096:KSI131096 LCD131096:LCE131096 LLZ131096:LMA131096 LVV131096:LVW131096 MFR131096:MFS131096 MPN131096:MPO131096 MZJ131096:MZK131096 NJF131096:NJG131096 NTB131096:NTC131096 OCX131096:OCY131096 OMT131096:OMU131096 OWP131096:OWQ131096 PGL131096:PGM131096 PQH131096:PQI131096 QAD131096:QAE131096 QJZ131096:QKA131096 QTV131096:QTW131096 RDR131096:RDS131096 RNN131096:RNO131096 RXJ131096:RXK131096 SHF131096:SHG131096 SRB131096:SRC131096 TAX131096:TAY131096 TKT131096:TKU131096 TUP131096:TUQ131096 UEL131096:UEM131096 UOH131096:UOI131096 UYD131096:UYE131096 VHZ131096:VIA131096 VRV131096:VRW131096 WBR131096:WBS131096 WLN131096:WLO131096 WVJ131096:WVK131096 B196632:C196632 IX196632:IY196632 ST196632:SU196632 ACP196632:ACQ196632 AML196632:AMM196632 AWH196632:AWI196632 BGD196632:BGE196632 BPZ196632:BQA196632 BZV196632:BZW196632 CJR196632:CJS196632 CTN196632:CTO196632 DDJ196632:DDK196632 DNF196632:DNG196632 DXB196632:DXC196632 EGX196632:EGY196632 EQT196632:EQU196632 FAP196632:FAQ196632 FKL196632:FKM196632 FUH196632:FUI196632 GED196632:GEE196632 GNZ196632:GOA196632 GXV196632:GXW196632 HHR196632:HHS196632 HRN196632:HRO196632 IBJ196632:IBK196632 ILF196632:ILG196632 IVB196632:IVC196632 JEX196632:JEY196632 JOT196632:JOU196632 JYP196632:JYQ196632 KIL196632:KIM196632 KSH196632:KSI196632 LCD196632:LCE196632 LLZ196632:LMA196632 LVV196632:LVW196632 MFR196632:MFS196632 MPN196632:MPO196632 MZJ196632:MZK196632 NJF196632:NJG196632 NTB196632:NTC196632 OCX196632:OCY196632 OMT196632:OMU196632 OWP196632:OWQ196632 PGL196632:PGM196632 PQH196632:PQI196632 QAD196632:QAE196632 QJZ196632:QKA196632 QTV196632:QTW196632 RDR196632:RDS196632 RNN196632:RNO196632 RXJ196632:RXK196632 SHF196632:SHG196632 SRB196632:SRC196632 TAX196632:TAY196632 TKT196632:TKU196632 TUP196632:TUQ196632 UEL196632:UEM196632 UOH196632:UOI196632 UYD196632:UYE196632 VHZ196632:VIA196632 VRV196632:VRW196632 WBR196632:WBS196632 WLN196632:WLO196632 WVJ196632:WVK196632 B262168:C262168 IX262168:IY262168 ST262168:SU262168 ACP262168:ACQ262168 AML262168:AMM262168 AWH262168:AWI262168 BGD262168:BGE262168 BPZ262168:BQA262168 BZV262168:BZW262168 CJR262168:CJS262168 CTN262168:CTO262168 DDJ262168:DDK262168 DNF262168:DNG262168 DXB262168:DXC262168 EGX262168:EGY262168 EQT262168:EQU262168 FAP262168:FAQ262168 FKL262168:FKM262168 FUH262168:FUI262168 GED262168:GEE262168 GNZ262168:GOA262168 GXV262168:GXW262168 HHR262168:HHS262168 HRN262168:HRO262168 IBJ262168:IBK262168 ILF262168:ILG262168 IVB262168:IVC262168 JEX262168:JEY262168 JOT262168:JOU262168 JYP262168:JYQ262168 KIL262168:KIM262168 KSH262168:KSI262168 LCD262168:LCE262168 LLZ262168:LMA262168 LVV262168:LVW262168 MFR262168:MFS262168 MPN262168:MPO262168 MZJ262168:MZK262168 NJF262168:NJG262168 NTB262168:NTC262168 OCX262168:OCY262168 OMT262168:OMU262168 OWP262168:OWQ262168 PGL262168:PGM262168 PQH262168:PQI262168 QAD262168:QAE262168 QJZ262168:QKA262168 QTV262168:QTW262168 RDR262168:RDS262168 RNN262168:RNO262168 RXJ262168:RXK262168 SHF262168:SHG262168 SRB262168:SRC262168 TAX262168:TAY262168 TKT262168:TKU262168 TUP262168:TUQ262168 UEL262168:UEM262168 UOH262168:UOI262168 UYD262168:UYE262168 VHZ262168:VIA262168 VRV262168:VRW262168 WBR262168:WBS262168 WLN262168:WLO262168 WVJ262168:WVK262168 B327704:C327704 IX327704:IY327704 ST327704:SU327704 ACP327704:ACQ327704 AML327704:AMM327704 AWH327704:AWI327704 BGD327704:BGE327704 BPZ327704:BQA327704 BZV327704:BZW327704 CJR327704:CJS327704 CTN327704:CTO327704 DDJ327704:DDK327704 DNF327704:DNG327704 DXB327704:DXC327704 EGX327704:EGY327704 EQT327704:EQU327704 FAP327704:FAQ327704 FKL327704:FKM327704 FUH327704:FUI327704 GED327704:GEE327704 GNZ327704:GOA327704 GXV327704:GXW327704 HHR327704:HHS327704 HRN327704:HRO327704 IBJ327704:IBK327704 ILF327704:ILG327704 IVB327704:IVC327704 JEX327704:JEY327704 JOT327704:JOU327704 JYP327704:JYQ327704 KIL327704:KIM327704 KSH327704:KSI327704 LCD327704:LCE327704 LLZ327704:LMA327704 LVV327704:LVW327704 MFR327704:MFS327704 MPN327704:MPO327704 MZJ327704:MZK327704 NJF327704:NJG327704 NTB327704:NTC327704 OCX327704:OCY327704 OMT327704:OMU327704 OWP327704:OWQ327704 PGL327704:PGM327704 PQH327704:PQI327704 QAD327704:QAE327704 QJZ327704:QKA327704 QTV327704:QTW327704 RDR327704:RDS327704 RNN327704:RNO327704 RXJ327704:RXK327704 SHF327704:SHG327704 SRB327704:SRC327704 TAX327704:TAY327704 TKT327704:TKU327704 TUP327704:TUQ327704 UEL327704:UEM327704 UOH327704:UOI327704 UYD327704:UYE327704 VHZ327704:VIA327704 VRV327704:VRW327704 WBR327704:WBS327704 WLN327704:WLO327704 WVJ327704:WVK327704 B393240:C393240 IX393240:IY393240 ST393240:SU393240 ACP393240:ACQ393240 AML393240:AMM393240 AWH393240:AWI393240 BGD393240:BGE393240 BPZ393240:BQA393240 BZV393240:BZW393240 CJR393240:CJS393240 CTN393240:CTO393240 DDJ393240:DDK393240 DNF393240:DNG393240 DXB393240:DXC393240 EGX393240:EGY393240 EQT393240:EQU393240 FAP393240:FAQ393240 FKL393240:FKM393240 FUH393240:FUI393240 GED393240:GEE393240 GNZ393240:GOA393240 GXV393240:GXW393240 HHR393240:HHS393240 HRN393240:HRO393240 IBJ393240:IBK393240 ILF393240:ILG393240 IVB393240:IVC393240 JEX393240:JEY393240 JOT393240:JOU393240 JYP393240:JYQ393240 KIL393240:KIM393240 KSH393240:KSI393240 LCD393240:LCE393240 LLZ393240:LMA393240 LVV393240:LVW393240 MFR393240:MFS393240 MPN393240:MPO393240 MZJ393240:MZK393240 NJF393240:NJG393240 NTB393240:NTC393240 OCX393240:OCY393240 OMT393240:OMU393240 OWP393240:OWQ393240 PGL393240:PGM393240 PQH393240:PQI393240 QAD393240:QAE393240 QJZ393240:QKA393240 QTV393240:QTW393240 RDR393240:RDS393240 RNN393240:RNO393240 RXJ393240:RXK393240 SHF393240:SHG393240 SRB393240:SRC393240 TAX393240:TAY393240 TKT393240:TKU393240 TUP393240:TUQ393240 UEL393240:UEM393240 UOH393240:UOI393240 UYD393240:UYE393240 VHZ393240:VIA393240 VRV393240:VRW393240 WBR393240:WBS393240 WLN393240:WLO393240 WVJ393240:WVK393240 B458776:C458776 IX458776:IY458776 ST458776:SU458776 ACP458776:ACQ458776 AML458776:AMM458776 AWH458776:AWI458776 BGD458776:BGE458776 BPZ458776:BQA458776 BZV458776:BZW458776 CJR458776:CJS458776 CTN458776:CTO458776 DDJ458776:DDK458776 DNF458776:DNG458776 DXB458776:DXC458776 EGX458776:EGY458776 EQT458776:EQU458776 FAP458776:FAQ458776 FKL458776:FKM458776 FUH458776:FUI458776 GED458776:GEE458776 GNZ458776:GOA458776 GXV458776:GXW458776 HHR458776:HHS458776 HRN458776:HRO458776 IBJ458776:IBK458776 ILF458776:ILG458776 IVB458776:IVC458776 JEX458776:JEY458776 JOT458776:JOU458776 JYP458776:JYQ458776 KIL458776:KIM458776 KSH458776:KSI458776 LCD458776:LCE458776 LLZ458776:LMA458776 LVV458776:LVW458776 MFR458776:MFS458776 MPN458776:MPO458776 MZJ458776:MZK458776 NJF458776:NJG458776 NTB458776:NTC458776 OCX458776:OCY458776 OMT458776:OMU458776 OWP458776:OWQ458776 PGL458776:PGM458776 PQH458776:PQI458776 QAD458776:QAE458776 QJZ458776:QKA458776 QTV458776:QTW458776 RDR458776:RDS458776 RNN458776:RNO458776 RXJ458776:RXK458776 SHF458776:SHG458776 SRB458776:SRC458776 TAX458776:TAY458776 TKT458776:TKU458776 TUP458776:TUQ458776 UEL458776:UEM458776 UOH458776:UOI458776 UYD458776:UYE458776 VHZ458776:VIA458776 VRV458776:VRW458776 WBR458776:WBS458776 WLN458776:WLO458776 WVJ458776:WVK458776 B524312:C524312 IX524312:IY524312 ST524312:SU524312 ACP524312:ACQ524312 AML524312:AMM524312 AWH524312:AWI524312 BGD524312:BGE524312 BPZ524312:BQA524312 BZV524312:BZW524312 CJR524312:CJS524312 CTN524312:CTO524312 DDJ524312:DDK524312 DNF524312:DNG524312 DXB524312:DXC524312 EGX524312:EGY524312 EQT524312:EQU524312 FAP524312:FAQ524312 FKL524312:FKM524312 FUH524312:FUI524312 GED524312:GEE524312 GNZ524312:GOA524312 GXV524312:GXW524312 HHR524312:HHS524312 HRN524312:HRO524312 IBJ524312:IBK524312 ILF524312:ILG524312 IVB524312:IVC524312 JEX524312:JEY524312 JOT524312:JOU524312 JYP524312:JYQ524312 KIL524312:KIM524312 KSH524312:KSI524312 LCD524312:LCE524312 LLZ524312:LMA524312 LVV524312:LVW524312 MFR524312:MFS524312 MPN524312:MPO524312 MZJ524312:MZK524312 NJF524312:NJG524312 NTB524312:NTC524312 OCX524312:OCY524312 OMT524312:OMU524312 OWP524312:OWQ524312 PGL524312:PGM524312 PQH524312:PQI524312 QAD524312:QAE524312 QJZ524312:QKA524312 QTV524312:QTW524312 RDR524312:RDS524312 RNN524312:RNO524312 RXJ524312:RXK524312 SHF524312:SHG524312 SRB524312:SRC524312 TAX524312:TAY524312 TKT524312:TKU524312 TUP524312:TUQ524312 UEL524312:UEM524312 UOH524312:UOI524312 UYD524312:UYE524312 VHZ524312:VIA524312 VRV524312:VRW524312 WBR524312:WBS524312 WLN524312:WLO524312 WVJ524312:WVK524312 B589848:C589848 IX589848:IY589848 ST589848:SU589848 ACP589848:ACQ589848 AML589848:AMM589848 AWH589848:AWI589848 BGD589848:BGE589848 BPZ589848:BQA589848 BZV589848:BZW589848 CJR589848:CJS589848 CTN589848:CTO589848 DDJ589848:DDK589848 DNF589848:DNG589848 DXB589848:DXC589848 EGX589848:EGY589848 EQT589848:EQU589848 FAP589848:FAQ589848 FKL589848:FKM589848 FUH589848:FUI589848 GED589848:GEE589848 GNZ589848:GOA589848 GXV589848:GXW589848 HHR589848:HHS589848 HRN589848:HRO589848 IBJ589848:IBK589848 ILF589848:ILG589848 IVB589848:IVC589848 JEX589848:JEY589848 JOT589848:JOU589848 JYP589848:JYQ589848 KIL589848:KIM589848 KSH589848:KSI589848 LCD589848:LCE589848 LLZ589848:LMA589848 LVV589848:LVW589848 MFR589848:MFS589848 MPN589848:MPO589848 MZJ589848:MZK589848 NJF589848:NJG589848 NTB589848:NTC589848 OCX589848:OCY589848 OMT589848:OMU589848 OWP589848:OWQ589848 PGL589848:PGM589848 PQH589848:PQI589848 QAD589848:QAE589848 QJZ589848:QKA589848 QTV589848:QTW589848 RDR589848:RDS589848 RNN589848:RNO589848 RXJ589848:RXK589848 SHF589848:SHG589848 SRB589848:SRC589848 TAX589848:TAY589848 TKT589848:TKU589848 TUP589848:TUQ589848 UEL589848:UEM589848 UOH589848:UOI589848 UYD589848:UYE589848 VHZ589848:VIA589848 VRV589848:VRW589848 WBR589848:WBS589848 WLN589848:WLO589848 WVJ589848:WVK589848 B655384:C655384 IX655384:IY655384 ST655384:SU655384 ACP655384:ACQ655384 AML655384:AMM655384 AWH655384:AWI655384 BGD655384:BGE655384 BPZ655384:BQA655384 BZV655384:BZW655384 CJR655384:CJS655384 CTN655384:CTO655384 DDJ655384:DDK655384 DNF655384:DNG655384 DXB655384:DXC655384 EGX655384:EGY655384 EQT655384:EQU655384 FAP655384:FAQ655384 FKL655384:FKM655384 FUH655384:FUI655384 GED655384:GEE655384 GNZ655384:GOA655384 GXV655384:GXW655384 HHR655384:HHS655384 HRN655384:HRO655384 IBJ655384:IBK655384 ILF655384:ILG655384 IVB655384:IVC655384 JEX655384:JEY655384 JOT655384:JOU655384 JYP655384:JYQ655384 KIL655384:KIM655384 KSH655384:KSI655384 LCD655384:LCE655384 LLZ655384:LMA655384 LVV655384:LVW655384 MFR655384:MFS655384 MPN655384:MPO655384 MZJ655384:MZK655384 NJF655384:NJG655384 NTB655384:NTC655384 OCX655384:OCY655384 OMT655384:OMU655384 OWP655384:OWQ655384 PGL655384:PGM655384 PQH655384:PQI655384 QAD655384:QAE655384 QJZ655384:QKA655384 QTV655384:QTW655384 RDR655384:RDS655384 RNN655384:RNO655384 RXJ655384:RXK655384 SHF655384:SHG655384 SRB655384:SRC655384 TAX655384:TAY655384 TKT655384:TKU655384 TUP655384:TUQ655384 UEL655384:UEM655384 UOH655384:UOI655384 UYD655384:UYE655384 VHZ655384:VIA655384 VRV655384:VRW655384 WBR655384:WBS655384 WLN655384:WLO655384 WVJ655384:WVK655384 B720920:C720920 IX720920:IY720920 ST720920:SU720920 ACP720920:ACQ720920 AML720920:AMM720920 AWH720920:AWI720920 BGD720920:BGE720920 BPZ720920:BQA720920 BZV720920:BZW720920 CJR720920:CJS720920 CTN720920:CTO720920 DDJ720920:DDK720920 DNF720920:DNG720920 DXB720920:DXC720920 EGX720920:EGY720920 EQT720920:EQU720920 FAP720920:FAQ720920 FKL720920:FKM720920 FUH720920:FUI720920 GED720920:GEE720920 GNZ720920:GOA720920 GXV720920:GXW720920 HHR720920:HHS720920 HRN720920:HRO720920 IBJ720920:IBK720920 ILF720920:ILG720920 IVB720920:IVC720920 JEX720920:JEY720920 JOT720920:JOU720920 JYP720920:JYQ720920 KIL720920:KIM720920 KSH720920:KSI720920 LCD720920:LCE720920 LLZ720920:LMA720920 LVV720920:LVW720920 MFR720920:MFS720920 MPN720920:MPO720920 MZJ720920:MZK720920 NJF720920:NJG720920 NTB720920:NTC720920 OCX720920:OCY720920 OMT720920:OMU720920 OWP720920:OWQ720920 PGL720920:PGM720920 PQH720920:PQI720920 QAD720920:QAE720920 QJZ720920:QKA720920 QTV720920:QTW720920 RDR720920:RDS720920 RNN720920:RNO720920 RXJ720920:RXK720920 SHF720920:SHG720920 SRB720920:SRC720920 TAX720920:TAY720920 TKT720920:TKU720920 TUP720920:TUQ720920 UEL720920:UEM720920 UOH720920:UOI720920 UYD720920:UYE720920 VHZ720920:VIA720920 VRV720920:VRW720920 WBR720920:WBS720920 WLN720920:WLO720920 WVJ720920:WVK720920 B786456:C786456 IX786456:IY786456 ST786456:SU786456 ACP786456:ACQ786456 AML786456:AMM786456 AWH786456:AWI786456 BGD786456:BGE786456 BPZ786456:BQA786456 BZV786456:BZW786456 CJR786456:CJS786456 CTN786456:CTO786456 DDJ786456:DDK786456 DNF786456:DNG786456 DXB786456:DXC786456 EGX786456:EGY786456 EQT786456:EQU786456 FAP786456:FAQ786456 FKL786456:FKM786456 FUH786456:FUI786456 GED786456:GEE786456 GNZ786456:GOA786456 GXV786456:GXW786456 HHR786456:HHS786456 HRN786456:HRO786456 IBJ786456:IBK786456 ILF786456:ILG786456 IVB786456:IVC786456 JEX786456:JEY786456 JOT786456:JOU786456 JYP786456:JYQ786456 KIL786456:KIM786456 KSH786456:KSI786456 LCD786456:LCE786456 LLZ786456:LMA786456 LVV786456:LVW786456 MFR786456:MFS786456 MPN786456:MPO786456 MZJ786456:MZK786456 NJF786456:NJG786456 NTB786456:NTC786456 OCX786456:OCY786456 OMT786456:OMU786456 OWP786456:OWQ786456 PGL786456:PGM786456 PQH786456:PQI786456 QAD786456:QAE786456 QJZ786456:QKA786456 QTV786456:QTW786456 RDR786456:RDS786456 RNN786456:RNO786456 RXJ786456:RXK786456 SHF786456:SHG786456 SRB786456:SRC786456 TAX786456:TAY786456 TKT786456:TKU786456 TUP786456:TUQ786456 UEL786456:UEM786456 UOH786456:UOI786456 UYD786456:UYE786456 VHZ786456:VIA786456 VRV786456:VRW786456 WBR786456:WBS786456 WLN786456:WLO786456 WVJ786456:WVK786456 B851992:C851992 IX851992:IY851992 ST851992:SU851992 ACP851992:ACQ851992 AML851992:AMM851992 AWH851992:AWI851992 BGD851992:BGE851992 BPZ851992:BQA851992 BZV851992:BZW851992 CJR851992:CJS851992 CTN851992:CTO851992 DDJ851992:DDK851992 DNF851992:DNG851992 DXB851992:DXC851992 EGX851992:EGY851992 EQT851992:EQU851992 FAP851992:FAQ851992 FKL851992:FKM851992 FUH851992:FUI851992 GED851992:GEE851992 GNZ851992:GOA851992 GXV851992:GXW851992 HHR851992:HHS851992 HRN851992:HRO851992 IBJ851992:IBK851992 ILF851992:ILG851992 IVB851992:IVC851992 JEX851992:JEY851992 JOT851992:JOU851992 JYP851992:JYQ851992 KIL851992:KIM851992 KSH851992:KSI851992 LCD851992:LCE851992 LLZ851992:LMA851992 LVV851992:LVW851992 MFR851992:MFS851992 MPN851992:MPO851992 MZJ851992:MZK851992 NJF851992:NJG851992 NTB851992:NTC851992 OCX851992:OCY851992 OMT851992:OMU851992 OWP851992:OWQ851992 PGL851992:PGM851992 PQH851992:PQI851992 QAD851992:QAE851992 QJZ851992:QKA851992 QTV851992:QTW851992 RDR851992:RDS851992 RNN851992:RNO851992 RXJ851992:RXK851992 SHF851992:SHG851992 SRB851992:SRC851992 TAX851992:TAY851992 TKT851992:TKU851992 TUP851992:TUQ851992 UEL851992:UEM851992 UOH851992:UOI851992 UYD851992:UYE851992 VHZ851992:VIA851992 VRV851992:VRW851992 WBR851992:WBS851992 WLN851992:WLO851992 WVJ851992:WVK851992 B917528:C917528 IX917528:IY917528 ST917528:SU917528 ACP917528:ACQ917528 AML917528:AMM917528 AWH917528:AWI917528 BGD917528:BGE917528 BPZ917528:BQA917528 BZV917528:BZW917528 CJR917528:CJS917528 CTN917528:CTO917528 DDJ917528:DDK917528 DNF917528:DNG917528 DXB917528:DXC917528 EGX917528:EGY917528 EQT917528:EQU917528 FAP917528:FAQ917528 FKL917528:FKM917528 FUH917528:FUI917528 GED917528:GEE917528 GNZ917528:GOA917528 GXV917528:GXW917528 HHR917528:HHS917528 HRN917528:HRO917528 IBJ917528:IBK917528 ILF917528:ILG917528 IVB917528:IVC917528 JEX917528:JEY917528 JOT917528:JOU917528 JYP917528:JYQ917528 KIL917528:KIM917528 KSH917528:KSI917528 LCD917528:LCE917528 LLZ917528:LMA917528 LVV917528:LVW917528 MFR917528:MFS917528 MPN917528:MPO917528 MZJ917528:MZK917528 NJF917528:NJG917528 NTB917528:NTC917528 OCX917528:OCY917528 OMT917528:OMU917528 OWP917528:OWQ917528 PGL917528:PGM917528 PQH917528:PQI917528 QAD917528:QAE917528 QJZ917528:QKA917528 QTV917528:QTW917528 RDR917528:RDS917528 RNN917528:RNO917528 RXJ917528:RXK917528 SHF917528:SHG917528 SRB917528:SRC917528 TAX917528:TAY917528 TKT917528:TKU917528 TUP917528:TUQ917528 UEL917528:UEM917528 UOH917528:UOI917528 UYD917528:UYE917528 VHZ917528:VIA917528 VRV917528:VRW917528 WBR917528:WBS917528 WLN917528:WLO917528 WVJ917528:WVK917528 B983064:C983064 IX983064:IY983064 ST983064:SU983064 ACP983064:ACQ983064 AML983064:AMM983064 AWH983064:AWI983064 BGD983064:BGE983064 BPZ983064:BQA983064 BZV983064:BZW983064 CJR983064:CJS983064 CTN983064:CTO983064 DDJ983064:DDK983064 DNF983064:DNG983064 DXB983064:DXC983064 EGX983064:EGY983064 EQT983064:EQU983064 FAP983064:FAQ983064 FKL983064:FKM983064 FUH983064:FUI983064 GED983064:GEE983064 GNZ983064:GOA983064 GXV983064:GXW983064 HHR983064:HHS983064 HRN983064:HRO983064 IBJ983064:IBK983064 ILF983064:ILG983064 IVB983064:IVC983064 JEX983064:JEY983064 JOT983064:JOU983064 JYP983064:JYQ983064 KIL983064:KIM983064 KSH983064:KSI983064 LCD983064:LCE983064 LLZ983064:LMA983064 LVV983064:LVW983064 MFR983064:MFS983064 MPN983064:MPO983064 MZJ983064:MZK983064 NJF983064:NJG983064 NTB983064:NTC983064 OCX983064:OCY983064 OMT983064:OMU983064 OWP983064:OWQ983064 PGL983064:PGM983064 PQH983064:PQI983064 QAD983064:QAE983064 QJZ983064:QKA983064 QTV983064:QTW983064 RDR983064:RDS983064 RNN983064:RNO983064 RXJ983064:RXK983064 SHF983064:SHG983064 SRB983064:SRC983064 TAX983064:TAY983064 TKT983064:TKU983064 TUP983064:TUQ983064 UEL983064:UEM983064 UOH983064:UOI983064 UYD983064:UYE983064 VHZ983064:VIA983064 VRV983064:VRW983064 WBR983064:WBS983064 WLN983064:WLO983064 WVJ983064:WVK983064">
      <formula1>$R$22:$R$26</formula1>
    </dataValidation>
    <dataValidation type="list" allowBlank="1" sqref="B22:C22 IX22:IY22 ST22:SU22 ACP22:ACQ22 AML22:AMM22 AWH22:AWI22 BGD22:BGE22 BPZ22:BQA22 BZV22:BZW22 CJR22:CJS22 CTN22:CTO22 DDJ22:DDK22 DNF22:DNG22 DXB22:DXC22 EGX22:EGY22 EQT22:EQU22 FAP22:FAQ22 FKL22:FKM22 FUH22:FUI22 GED22:GEE22 GNZ22:GOA22 GXV22:GXW22 HHR22:HHS22 HRN22:HRO22 IBJ22:IBK22 ILF22:ILG22 IVB22:IVC22 JEX22:JEY22 JOT22:JOU22 JYP22:JYQ22 KIL22:KIM22 KSH22:KSI22 LCD22:LCE22 LLZ22:LMA22 LVV22:LVW22 MFR22:MFS22 MPN22:MPO22 MZJ22:MZK22 NJF22:NJG22 NTB22:NTC22 OCX22:OCY22 OMT22:OMU22 OWP22:OWQ22 PGL22:PGM22 PQH22:PQI22 QAD22:QAE22 QJZ22:QKA22 QTV22:QTW22 RDR22:RDS22 RNN22:RNO22 RXJ22:RXK22 SHF22:SHG22 SRB22:SRC22 TAX22:TAY22 TKT22:TKU22 TUP22:TUQ22 UEL22:UEM22 UOH22:UOI22 UYD22:UYE22 VHZ22:VIA22 VRV22:VRW22 WBR22:WBS22 WLN22:WLO22 WVJ22:WVK22 B65558:C65558 IX65558:IY65558 ST65558:SU65558 ACP65558:ACQ65558 AML65558:AMM65558 AWH65558:AWI65558 BGD65558:BGE65558 BPZ65558:BQA65558 BZV65558:BZW65558 CJR65558:CJS65558 CTN65558:CTO65558 DDJ65558:DDK65558 DNF65558:DNG65558 DXB65558:DXC65558 EGX65558:EGY65558 EQT65558:EQU65558 FAP65558:FAQ65558 FKL65558:FKM65558 FUH65558:FUI65558 GED65558:GEE65558 GNZ65558:GOA65558 GXV65558:GXW65558 HHR65558:HHS65558 HRN65558:HRO65558 IBJ65558:IBK65558 ILF65558:ILG65558 IVB65558:IVC65558 JEX65558:JEY65558 JOT65558:JOU65558 JYP65558:JYQ65558 KIL65558:KIM65558 KSH65558:KSI65558 LCD65558:LCE65558 LLZ65558:LMA65558 LVV65558:LVW65558 MFR65558:MFS65558 MPN65558:MPO65558 MZJ65558:MZK65558 NJF65558:NJG65558 NTB65558:NTC65558 OCX65558:OCY65558 OMT65558:OMU65558 OWP65558:OWQ65558 PGL65558:PGM65558 PQH65558:PQI65558 QAD65558:QAE65558 QJZ65558:QKA65558 QTV65558:QTW65558 RDR65558:RDS65558 RNN65558:RNO65558 RXJ65558:RXK65558 SHF65558:SHG65558 SRB65558:SRC65558 TAX65558:TAY65558 TKT65558:TKU65558 TUP65558:TUQ65558 UEL65558:UEM65558 UOH65558:UOI65558 UYD65558:UYE65558 VHZ65558:VIA65558 VRV65558:VRW65558 WBR65558:WBS65558 WLN65558:WLO65558 WVJ65558:WVK65558 B131094:C131094 IX131094:IY131094 ST131094:SU131094 ACP131094:ACQ131094 AML131094:AMM131094 AWH131094:AWI131094 BGD131094:BGE131094 BPZ131094:BQA131094 BZV131094:BZW131094 CJR131094:CJS131094 CTN131094:CTO131094 DDJ131094:DDK131094 DNF131094:DNG131094 DXB131094:DXC131094 EGX131094:EGY131094 EQT131094:EQU131094 FAP131094:FAQ131094 FKL131094:FKM131094 FUH131094:FUI131094 GED131094:GEE131094 GNZ131094:GOA131094 GXV131094:GXW131094 HHR131094:HHS131094 HRN131094:HRO131094 IBJ131094:IBK131094 ILF131094:ILG131094 IVB131094:IVC131094 JEX131094:JEY131094 JOT131094:JOU131094 JYP131094:JYQ131094 KIL131094:KIM131094 KSH131094:KSI131094 LCD131094:LCE131094 LLZ131094:LMA131094 LVV131094:LVW131094 MFR131094:MFS131094 MPN131094:MPO131094 MZJ131094:MZK131094 NJF131094:NJG131094 NTB131094:NTC131094 OCX131094:OCY131094 OMT131094:OMU131094 OWP131094:OWQ131094 PGL131094:PGM131094 PQH131094:PQI131094 QAD131094:QAE131094 QJZ131094:QKA131094 QTV131094:QTW131094 RDR131094:RDS131094 RNN131094:RNO131094 RXJ131094:RXK131094 SHF131094:SHG131094 SRB131094:SRC131094 TAX131094:TAY131094 TKT131094:TKU131094 TUP131094:TUQ131094 UEL131094:UEM131094 UOH131094:UOI131094 UYD131094:UYE131094 VHZ131094:VIA131094 VRV131094:VRW131094 WBR131094:WBS131094 WLN131094:WLO131094 WVJ131094:WVK131094 B196630:C196630 IX196630:IY196630 ST196630:SU196630 ACP196630:ACQ196630 AML196630:AMM196630 AWH196630:AWI196630 BGD196630:BGE196630 BPZ196630:BQA196630 BZV196630:BZW196630 CJR196630:CJS196630 CTN196630:CTO196630 DDJ196630:DDK196630 DNF196630:DNG196630 DXB196630:DXC196630 EGX196630:EGY196630 EQT196630:EQU196630 FAP196630:FAQ196630 FKL196630:FKM196630 FUH196630:FUI196630 GED196630:GEE196630 GNZ196630:GOA196630 GXV196630:GXW196630 HHR196630:HHS196630 HRN196630:HRO196630 IBJ196630:IBK196630 ILF196630:ILG196630 IVB196630:IVC196630 JEX196630:JEY196630 JOT196630:JOU196630 JYP196630:JYQ196630 KIL196630:KIM196630 KSH196630:KSI196630 LCD196630:LCE196630 LLZ196630:LMA196630 LVV196630:LVW196630 MFR196630:MFS196630 MPN196630:MPO196630 MZJ196630:MZK196630 NJF196630:NJG196630 NTB196630:NTC196630 OCX196630:OCY196630 OMT196630:OMU196630 OWP196630:OWQ196630 PGL196630:PGM196630 PQH196630:PQI196630 QAD196630:QAE196630 QJZ196630:QKA196630 QTV196630:QTW196630 RDR196630:RDS196630 RNN196630:RNO196630 RXJ196630:RXK196630 SHF196630:SHG196630 SRB196630:SRC196630 TAX196630:TAY196630 TKT196630:TKU196630 TUP196630:TUQ196630 UEL196630:UEM196630 UOH196630:UOI196630 UYD196630:UYE196630 VHZ196630:VIA196630 VRV196630:VRW196630 WBR196630:WBS196630 WLN196630:WLO196630 WVJ196630:WVK196630 B262166:C262166 IX262166:IY262166 ST262166:SU262166 ACP262166:ACQ262166 AML262166:AMM262166 AWH262166:AWI262166 BGD262166:BGE262166 BPZ262166:BQA262166 BZV262166:BZW262166 CJR262166:CJS262166 CTN262166:CTO262166 DDJ262166:DDK262166 DNF262166:DNG262166 DXB262166:DXC262166 EGX262166:EGY262166 EQT262166:EQU262166 FAP262166:FAQ262166 FKL262166:FKM262166 FUH262166:FUI262166 GED262166:GEE262166 GNZ262166:GOA262166 GXV262166:GXW262166 HHR262166:HHS262166 HRN262166:HRO262166 IBJ262166:IBK262166 ILF262166:ILG262166 IVB262166:IVC262166 JEX262166:JEY262166 JOT262166:JOU262166 JYP262166:JYQ262166 KIL262166:KIM262166 KSH262166:KSI262166 LCD262166:LCE262166 LLZ262166:LMA262166 LVV262166:LVW262166 MFR262166:MFS262166 MPN262166:MPO262166 MZJ262166:MZK262166 NJF262166:NJG262166 NTB262166:NTC262166 OCX262166:OCY262166 OMT262166:OMU262166 OWP262166:OWQ262166 PGL262166:PGM262166 PQH262166:PQI262166 QAD262166:QAE262166 QJZ262166:QKA262166 QTV262166:QTW262166 RDR262166:RDS262166 RNN262166:RNO262166 RXJ262166:RXK262166 SHF262166:SHG262166 SRB262166:SRC262166 TAX262166:TAY262166 TKT262166:TKU262166 TUP262166:TUQ262166 UEL262166:UEM262166 UOH262166:UOI262166 UYD262166:UYE262166 VHZ262166:VIA262166 VRV262166:VRW262166 WBR262166:WBS262166 WLN262166:WLO262166 WVJ262166:WVK262166 B327702:C327702 IX327702:IY327702 ST327702:SU327702 ACP327702:ACQ327702 AML327702:AMM327702 AWH327702:AWI327702 BGD327702:BGE327702 BPZ327702:BQA327702 BZV327702:BZW327702 CJR327702:CJS327702 CTN327702:CTO327702 DDJ327702:DDK327702 DNF327702:DNG327702 DXB327702:DXC327702 EGX327702:EGY327702 EQT327702:EQU327702 FAP327702:FAQ327702 FKL327702:FKM327702 FUH327702:FUI327702 GED327702:GEE327702 GNZ327702:GOA327702 GXV327702:GXW327702 HHR327702:HHS327702 HRN327702:HRO327702 IBJ327702:IBK327702 ILF327702:ILG327702 IVB327702:IVC327702 JEX327702:JEY327702 JOT327702:JOU327702 JYP327702:JYQ327702 KIL327702:KIM327702 KSH327702:KSI327702 LCD327702:LCE327702 LLZ327702:LMA327702 LVV327702:LVW327702 MFR327702:MFS327702 MPN327702:MPO327702 MZJ327702:MZK327702 NJF327702:NJG327702 NTB327702:NTC327702 OCX327702:OCY327702 OMT327702:OMU327702 OWP327702:OWQ327702 PGL327702:PGM327702 PQH327702:PQI327702 QAD327702:QAE327702 QJZ327702:QKA327702 QTV327702:QTW327702 RDR327702:RDS327702 RNN327702:RNO327702 RXJ327702:RXK327702 SHF327702:SHG327702 SRB327702:SRC327702 TAX327702:TAY327702 TKT327702:TKU327702 TUP327702:TUQ327702 UEL327702:UEM327702 UOH327702:UOI327702 UYD327702:UYE327702 VHZ327702:VIA327702 VRV327702:VRW327702 WBR327702:WBS327702 WLN327702:WLO327702 WVJ327702:WVK327702 B393238:C393238 IX393238:IY393238 ST393238:SU393238 ACP393238:ACQ393238 AML393238:AMM393238 AWH393238:AWI393238 BGD393238:BGE393238 BPZ393238:BQA393238 BZV393238:BZW393238 CJR393238:CJS393238 CTN393238:CTO393238 DDJ393238:DDK393238 DNF393238:DNG393238 DXB393238:DXC393238 EGX393238:EGY393238 EQT393238:EQU393238 FAP393238:FAQ393238 FKL393238:FKM393238 FUH393238:FUI393238 GED393238:GEE393238 GNZ393238:GOA393238 GXV393238:GXW393238 HHR393238:HHS393238 HRN393238:HRO393238 IBJ393238:IBK393238 ILF393238:ILG393238 IVB393238:IVC393238 JEX393238:JEY393238 JOT393238:JOU393238 JYP393238:JYQ393238 KIL393238:KIM393238 KSH393238:KSI393238 LCD393238:LCE393238 LLZ393238:LMA393238 LVV393238:LVW393238 MFR393238:MFS393238 MPN393238:MPO393238 MZJ393238:MZK393238 NJF393238:NJG393238 NTB393238:NTC393238 OCX393238:OCY393238 OMT393238:OMU393238 OWP393238:OWQ393238 PGL393238:PGM393238 PQH393238:PQI393238 QAD393238:QAE393238 QJZ393238:QKA393238 QTV393238:QTW393238 RDR393238:RDS393238 RNN393238:RNO393238 RXJ393238:RXK393238 SHF393238:SHG393238 SRB393238:SRC393238 TAX393238:TAY393238 TKT393238:TKU393238 TUP393238:TUQ393238 UEL393238:UEM393238 UOH393238:UOI393238 UYD393238:UYE393238 VHZ393238:VIA393238 VRV393238:VRW393238 WBR393238:WBS393238 WLN393238:WLO393238 WVJ393238:WVK393238 B458774:C458774 IX458774:IY458774 ST458774:SU458774 ACP458774:ACQ458774 AML458774:AMM458774 AWH458774:AWI458774 BGD458774:BGE458774 BPZ458774:BQA458774 BZV458774:BZW458774 CJR458774:CJS458774 CTN458774:CTO458774 DDJ458774:DDK458774 DNF458774:DNG458774 DXB458774:DXC458774 EGX458774:EGY458774 EQT458774:EQU458774 FAP458774:FAQ458774 FKL458774:FKM458774 FUH458774:FUI458774 GED458774:GEE458774 GNZ458774:GOA458774 GXV458774:GXW458774 HHR458774:HHS458774 HRN458774:HRO458774 IBJ458774:IBK458774 ILF458774:ILG458774 IVB458774:IVC458774 JEX458774:JEY458774 JOT458774:JOU458774 JYP458774:JYQ458774 KIL458774:KIM458774 KSH458774:KSI458774 LCD458774:LCE458774 LLZ458774:LMA458774 LVV458774:LVW458774 MFR458774:MFS458774 MPN458774:MPO458774 MZJ458774:MZK458774 NJF458774:NJG458774 NTB458774:NTC458774 OCX458774:OCY458774 OMT458774:OMU458774 OWP458774:OWQ458774 PGL458774:PGM458774 PQH458774:PQI458774 QAD458774:QAE458774 QJZ458774:QKA458774 QTV458774:QTW458774 RDR458774:RDS458774 RNN458774:RNO458774 RXJ458774:RXK458774 SHF458774:SHG458774 SRB458774:SRC458774 TAX458774:TAY458774 TKT458774:TKU458774 TUP458774:TUQ458774 UEL458774:UEM458774 UOH458774:UOI458774 UYD458774:UYE458774 VHZ458774:VIA458774 VRV458774:VRW458774 WBR458774:WBS458774 WLN458774:WLO458774 WVJ458774:WVK458774 B524310:C524310 IX524310:IY524310 ST524310:SU524310 ACP524310:ACQ524310 AML524310:AMM524310 AWH524310:AWI524310 BGD524310:BGE524310 BPZ524310:BQA524310 BZV524310:BZW524310 CJR524310:CJS524310 CTN524310:CTO524310 DDJ524310:DDK524310 DNF524310:DNG524310 DXB524310:DXC524310 EGX524310:EGY524310 EQT524310:EQU524310 FAP524310:FAQ524310 FKL524310:FKM524310 FUH524310:FUI524310 GED524310:GEE524310 GNZ524310:GOA524310 GXV524310:GXW524310 HHR524310:HHS524310 HRN524310:HRO524310 IBJ524310:IBK524310 ILF524310:ILG524310 IVB524310:IVC524310 JEX524310:JEY524310 JOT524310:JOU524310 JYP524310:JYQ524310 KIL524310:KIM524310 KSH524310:KSI524310 LCD524310:LCE524310 LLZ524310:LMA524310 LVV524310:LVW524310 MFR524310:MFS524310 MPN524310:MPO524310 MZJ524310:MZK524310 NJF524310:NJG524310 NTB524310:NTC524310 OCX524310:OCY524310 OMT524310:OMU524310 OWP524310:OWQ524310 PGL524310:PGM524310 PQH524310:PQI524310 QAD524310:QAE524310 QJZ524310:QKA524310 QTV524310:QTW524310 RDR524310:RDS524310 RNN524310:RNO524310 RXJ524310:RXK524310 SHF524310:SHG524310 SRB524310:SRC524310 TAX524310:TAY524310 TKT524310:TKU524310 TUP524310:TUQ524310 UEL524310:UEM524310 UOH524310:UOI524310 UYD524310:UYE524310 VHZ524310:VIA524310 VRV524310:VRW524310 WBR524310:WBS524310 WLN524310:WLO524310 WVJ524310:WVK524310 B589846:C589846 IX589846:IY589846 ST589846:SU589846 ACP589846:ACQ589846 AML589846:AMM589846 AWH589846:AWI589846 BGD589846:BGE589846 BPZ589846:BQA589846 BZV589846:BZW589846 CJR589846:CJS589846 CTN589846:CTO589846 DDJ589846:DDK589846 DNF589846:DNG589846 DXB589846:DXC589846 EGX589846:EGY589846 EQT589846:EQU589846 FAP589846:FAQ589846 FKL589846:FKM589846 FUH589846:FUI589846 GED589846:GEE589846 GNZ589846:GOA589846 GXV589846:GXW589846 HHR589846:HHS589846 HRN589846:HRO589846 IBJ589846:IBK589846 ILF589846:ILG589846 IVB589846:IVC589846 JEX589846:JEY589846 JOT589846:JOU589846 JYP589846:JYQ589846 KIL589846:KIM589846 KSH589846:KSI589846 LCD589846:LCE589846 LLZ589846:LMA589846 LVV589846:LVW589846 MFR589846:MFS589846 MPN589846:MPO589846 MZJ589846:MZK589846 NJF589846:NJG589846 NTB589846:NTC589846 OCX589846:OCY589846 OMT589846:OMU589846 OWP589846:OWQ589846 PGL589846:PGM589846 PQH589846:PQI589846 QAD589846:QAE589846 QJZ589846:QKA589846 QTV589846:QTW589846 RDR589846:RDS589846 RNN589846:RNO589846 RXJ589846:RXK589846 SHF589846:SHG589846 SRB589846:SRC589846 TAX589846:TAY589846 TKT589846:TKU589846 TUP589846:TUQ589846 UEL589846:UEM589846 UOH589846:UOI589846 UYD589846:UYE589846 VHZ589846:VIA589846 VRV589846:VRW589846 WBR589846:WBS589846 WLN589846:WLO589846 WVJ589846:WVK589846 B655382:C655382 IX655382:IY655382 ST655382:SU655382 ACP655382:ACQ655382 AML655382:AMM655382 AWH655382:AWI655382 BGD655382:BGE655382 BPZ655382:BQA655382 BZV655382:BZW655382 CJR655382:CJS655382 CTN655382:CTO655382 DDJ655382:DDK655382 DNF655382:DNG655382 DXB655382:DXC655382 EGX655382:EGY655382 EQT655382:EQU655382 FAP655382:FAQ655382 FKL655382:FKM655382 FUH655382:FUI655382 GED655382:GEE655382 GNZ655382:GOA655382 GXV655382:GXW655382 HHR655382:HHS655382 HRN655382:HRO655382 IBJ655382:IBK655382 ILF655382:ILG655382 IVB655382:IVC655382 JEX655382:JEY655382 JOT655382:JOU655382 JYP655382:JYQ655382 KIL655382:KIM655382 KSH655382:KSI655382 LCD655382:LCE655382 LLZ655382:LMA655382 LVV655382:LVW655382 MFR655382:MFS655382 MPN655382:MPO655382 MZJ655382:MZK655382 NJF655382:NJG655382 NTB655382:NTC655382 OCX655382:OCY655382 OMT655382:OMU655382 OWP655382:OWQ655382 PGL655382:PGM655382 PQH655382:PQI655382 QAD655382:QAE655382 QJZ655382:QKA655382 QTV655382:QTW655382 RDR655382:RDS655382 RNN655382:RNO655382 RXJ655382:RXK655382 SHF655382:SHG655382 SRB655382:SRC655382 TAX655382:TAY655382 TKT655382:TKU655382 TUP655382:TUQ655382 UEL655382:UEM655382 UOH655382:UOI655382 UYD655382:UYE655382 VHZ655382:VIA655382 VRV655382:VRW655382 WBR655382:WBS655382 WLN655382:WLO655382 WVJ655382:WVK655382 B720918:C720918 IX720918:IY720918 ST720918:SU720918 ACP720918:ACQ720918 AML720918:AMM720918 AWH720918:AWI720918 BGD720918:BGE720918 BPZ720918:BQA720918 BZV720918:BZW720918 CJR720918:CJS720918 CTN720918:CTO720918 DDJ720918:DDK720918 DNF720918:DNG720918 DXB720918:DXC720918 EGX720918:EGY720918 EQT720918:EQU720918 FAP720918:FAQ720918 FKL720918:FKM720918 FUH720918:FUI720918 GED720918:GEE720918 GNZ720918:GOA720918 GXV720918:GXW720918 HHR720918:HHS720918 HRN720918:HRO720918 IBJ720918:IBK720918 ILF720918:ILG720918 IVB720918:IVC720918 JEX720918:JEY720918 JOT720918:JOU720918 JYP720918:JYQ720918 KIL720918:KIM720918 KSH720918:KSI720918 LCD720918:LCE720918 LLZ720918:LMA720918 LVV720918:LVW720918 MFR720918:MFS720918 MPN720918:MPO720918 MZJ720918:MZK720918 NJF720918:NJG720918 NTB720918:NTC720918 OCX720918:OCY720918 OMT720918:OMU720918 OWP720918:OWQ720918 PGL720918:PGM720918 PQH720918:PQI720918 QAD720918:QAE720918 QJZ720918:QKA720918 QTV720918:QTW720918 RDR720918:RDS720918 RNN720918:RNO720918 RXJ720918:RXK720918 SHF720918:SHG720918 SRB720918:SRC720918 TAX720918:TAY720918 TKT720918:TKU720918 TUP720918:TUQ720918 UEL720918:UEM720918 UOH720918:UOI720918 UYD720918:UYE720918 VHZ720918:VIA720918 VRV720918:VRW720918 WBR720918:WBS720918 WLN720918:WLO720918 WVJ720918:WVK720918 B786454:C786454 IX786454:IY786454 ST786454:SU786454 ACP786454:ACQ786454 AML786454:AMM786454 AWH786454:AWI786454 BGD786454:BGE786454 BPZ786454:BQA786454 BZV786454:BZW786454 CJR786454:CJS786454 CTN786454:CTO786454 DDJ786454:DDK786454 DNF786454:DNG786454 DXB786454:DXC786454 EGX786454:EGY786454 EQT786454:EQU786454 FAP786454:FAQ786454 FKL786454:FKM786454 FUH786454:FUI786454 GED786454:GEE786454 GNZ786454:GOA786454 GXV786454:GXW786454 HHR786454:HHS786454 HRN786454:HRO786454 IBJ786454:IBK786454 ILF786454:ILG786454 IVB786454:IVC786454 JEX786454:JEY786454 JOT786454:JOU786454 JYP786454:JYQ786454 KIL786454:KIM786454 KSH786454:KSI786454 LCD786454:LCE786454 LLZ786454:LMA786454 LVV786454:LVW786454 MFR786454:MFS786454 MPN786454:MPO786454 MZJ786454:MZK786454 NJF786454:NJG786454 NTB786454:NTC786454 OCX786454:OCY786454 OMT786454:OMU786454 OWP786454:OWQ786454 PGL786454:PGM786454 PQH786454:PQI786454 QAD786454:QAE786454 QJZ786454:QKA786454 QTV786454:QTW786454 RDR786454:RDS786454 RNN786454:RNO786454 RXJ786454:RXK786454 SHF786454:SHG786454 SRB786454:SRC786454 TAX786454:TAY786454 TKT786454:TKU786454 TUP786454:TUQ786454 UEL786454:UEM786454 UOH786454:UOI786454 UYD786454:UYE786454 VHZ786454:VIA786454 VRV786454:VRW786454 WBR786454:WBS786454 WLN786454:WLO786454 WVJ786454:WVK786454 B851990:C851990 IX851990:IY851990 ST851990:SU851990 ACP851990:ACQ851990 AML851990:AMM851990 AWH851990:AWI851990 BGD851990:BGE851990 BPZ851990:BQA851990 BZV851990:BZW851990 CJR851990:CJS851990 CTN851990:CTO851990 DDJ851990:DDK851990 DNF851990:DNG851990 DXB851990:DXC851990 EGX851990:EGY851990 EQT851990:EQU851990 FAP851990:FAQ851990 FKL851990:FKM851990 FUH851990:FUI851990 GED851990:GEE851990 GNZ851990:GOA851990 GXV851990:GXW851990 HHR851990:HHS851990 HRN851990:HRO851990 IBJ851990:IBK851990 ILF851990:ILG851990 IVB851990:IVC851990 JEX851990:JEY851990 JOT851990:JOU851990 JYP851990:JYQ851990 KIL851990:KIM851990 KSH851990:KSI851990 LCD851990:LCE851990 LLZ851990:LMA851990 LVV851990:LVW851990 MFR851990:MFS851990 MPN851990:MPO851990 MZJ851990:MZK851990 NJF851990:NJG851990 NTB851990:NTC851990 OCX851990:OCY851990 OMT851990:OMU851990 OWP851990:OWQ851990 PGL851990:PGM851990 PQH851990:PQI851990 QAD851990:QAE851990 QJZ851990:QKA851990 QTV851990:QTW851990 RDR851990:RDS851990 RNN851990:RNO851990 RXJ851990:RXK851990 SHF851990:SHG851990 SRB851990:SRC851990 TAX851990:TAY851990 TKT851990:TKU851990 TUP851990:TUQ851990 UEL851990:UEM851990 UOH851990:UOI851990 UYD851990:UYE851990 VHZ851990:VIA851990 VRV851990:VRW851990 WBR851990:WBS851990 WLN851990:WLO851990 WVJ851990:WVK851990 B917526:C917526 IX917526:IY917526 ST917526:SU917526 ACP917526:ACQ917526 AML917526:AMM917526 AWH917526:AWI917526 BGD917526:BGE917526 BPZ917526:BQA917526 BZV917526:BZW917526 CJR917526:CJS917526 CTN917526:CTO917526 DDJ917526:DDK917526 DNF917526:DNG917526 DXB917526:DXC917526 EGX917526:EGY917526 EQT917526:EQU917526 FAP917526:FAQ917526 FKL917526:FKM917526 FUH917526:FUI917526 GED917526:GEE917526 GNZ917526:GOA917526 GXV917526:GXW917526 HHR917526:HHS917526 HRN917526:HRO917526 IBJ917526:IBK917526 ILF917526:ILG917526 IVB917526:IVC917526 JEX917526:JEY917526 JOT917526:JOU917526 JYP917526:JYQ917526 KIL917526:KIM917526 KSH917526:KSI917526 LCD917526:LCE917526 LLZ917526:LMA917526 LVV917526:LVW917526 MFR917526:MFS917526 MPN917526:MPO917526 MZJ917526:MZK917526 NJF917526:NJG917526 NTB917526:NTC917526 OCX917526:OCY917526 OMT917526:OMU917526 OWP917526:OWQ917526 PGL917526:PGM917526 PQH917526:PQI917526 QAD917526:QAE917526 QJZ917526:QKA917526 QTV917526:QTW917526 RDR917526:RDS917526 RNN917526:RNO917526 RXJ917526:RXK917526 SHF917526:SHG917526 SRB917526:SRC917526 TAX917526:TAY917526 TKT917526:TKU917526 TUP917526:TUQ917526 UEL917526:UEM917526 UOH917526:UOI917526 UYD917526:UYE917526 VHZ917526:VIA917526 VRV917526:VRW917526 WBR917526:WBS917526 WLN917526:WLO917526 WVJ917526:WVK917526 B983062:C983062 IX983062:IY983062 ST983062:SU983062 ACP983062:ACQ983062 AML983062:AMM983062 AWH983062:AWI983062 BGD983062:BGE983062 BPZ983062:BQA983062 BZV983062:BZW983062 CJR983062:CJS983062 CTN983062:CTO983062 DDJ983062:DDK983062 DNF983062:DNG983062 DXB983062:DXC983062 EGX983062:EGY983062 EQT983062:EQU983062 FAP983062:FAQ983062 FKL983062:FKM983062 FUH983062:FUI983062 GED983062:GEE983062 GNZ983062:GOA983062 GXV983062:GXW983062 HHR983062:HHS983062 HRN983062:HRO983062 IBJ983062:IBK983062 ILF983062:ILG983062 IVB983062:IVC983062 JEX983062:JEY983062 JOT983062:JOU983062 JYP983062:JYQ983062 KIL983062:KIM983062 KSH983062:KSI983062 LCD983062:LCE983062 LLZ983062:LMA983062 LVV983062:LVW983062 MFR983062:MFS983062 MPN983062:MPO983062 MZJ983062:MZK983062 NJF983062:NJG983062 NTB983062:NTC983062 OCX983062:OCY983062 OMT983062:OMU983062 OWP983062:OWQ983062 PGL983062:PGM983062 PQH983062:PQI983062 QAD983062:QAE983062 QJZ983062:QKA983062 QTV983062:QTW983062 RDR983062:RDS983062 RNN983062:RNO983062 RXJ983062:RXK983062 SHF983062:SHG983062 SRB983062:SRC983062 TAX983062:TAY983062 TKT983062:TKU983062 TUP983062:TUQ983062 UEL983062:UEM983062 UOH983062:UOI983062 UYD983062:UYE983062 VHZ983062:VIA983062 VRV983062:VRW983062 WBR983062:WBS983062 WLN983062:WLO983062 WVJ983062:WVK983062">
      <formula1>$P$22:$P$27</formula1>
    </dataValidation>
    <dataValidation type="list" allowBlank="1" sqref="WVJ983120:WVK983120 IX80:IY80 ST80:SU80 ACP80:ACQ80 AML80:AMM80 AWH80:AWI80 BGD80:BGE80 BPZ80:BQA80 BZV80:BZW80 CJR80:CJS80 CTN80:CTO80 DDJ80:DDK80 DNF80:DNG80 DXB80:DXC80 EGX80:EGY80 EQT80:EQU80 FAP80:FAQ80 FKL80:FKM80 FUH80:FUI80 GED80:GEE80 GNZ80:GOA80 GXV80:GXW80 HHR80:HHS80 HRN80:HRO80 IBJ80:IBK80 ILF80:ILG80 IVB80:IVC80 JEX80:JEY80 JOT80:JOU80 JYP80:JYQ80 KIL80:KIM80 KSH80:KSI80 LCD80:LCE80 LLZ80:LMA80 LVV80:LVW80 MFR80:MFS80 MPN80:MPO80 MZJ80:MZK80 NJF80:NJG80 NTB80:NTC80 OCX80:OCY80 OMT80:OMU80 OWP80:OWQ80 PGL80:PGM80 PQH80:PQI80 QAD80:QAE80 QJZ80:QKA80 QTV80:QTW80 RDR80:RDS80 RNN80:RNO80 RXJ80:RXK80 SHF80:SHG80 SRB80:SRC80 TAX80:TAY80 TKT80:TKU80 TUP80:TUQ80 UEL80:UEM80 UOH80:UOI80 UYD80:UYE80 VHZ80:VIA80 VRV80:VRW80 WBR80:WBS80 WLN80:WLO80 WVJ80:WVK80 B65616:C65616 IX65616:IY65616 ST65616:SU65616 ACP65616:ACQ65616 AML65616:AMM65616 AWH65616:AWI65616 BGD65616:BGE65616 BPZ65616:BQA65616 BZV65616:BZW65616 CJR65616:CJS65616 CTN65616:CTO65616 DDJ65616:DDK65616 DNF65616:DNG65616 DXB65616:DXC65616 EGX65616:EGY65616 EQT65616:EQU65616 FAP65616:FAQ65616 FKL65616:FKM65616 FUH65616:FUI65616 GED65616:GEE65616 GNZ65616:GOA65616 GXV65616:GXW65616 HHR65616:HHS65616 HRN65616:HRO65616 IBJ65616:IBK65616 ILF65616:ILG65616 IVB65616:IVC65616 JEX65616:JEY65616 JOT65616:JOU65616 JYP65616:JYQ65616 KIL65616:KIM65616 KSH65616:KSI65616 LCD65616:LCE65616 LLZ65616:LMA65616 LVV65616:LVW65616 MFR65616:MFS65616 MPN65616:MPO65616 MZJ65616:MZK65616 NJF65616:NJG65616 NTB65616:NTC65616 OCX65616:OCY65616 OMT65616:OMU65616 OWP65616:OWQ65616 PGL65616:PGM65616 PQH65616:PQI65616 QAD65616:QAE65616 QJZ65616:QKA65616 QTV65616:QTW65616 RDR65616:RDS65616 RNN65616:RNO65616 RXJ65616:RXK65616 SHF65616:SHG65616 SRB65616:SRC65616 TAX65616:TAY65616 TKT65616:TKU65616 TUP65616:TUQ65616 UEL65616:UEM65616 UOH65616:UOI65616 UYD65616:UYE65616 VHZ65616:VIA65616 VRV65616:VRW65616 WBR65616:WBS65616 WLN65616:WLO65616 WVJ65616:WVK65616 B131152:C131152 IX131152:IY131152 ST131152:SU131152 ACP131152:ACQ131152 AML131152:AMM131152 AWH131152:AWI131152 BGD131152:BGE131152 BPZ131152:BQA131152 BZV131152:BZW131152 CJR131152:CJS131152 CTN131152:CTO131152 DDJ131152:DDK131152 DNF131152:DNG131152 DXB131152:DXC131152 EGX131152:EGY131152 EQT131152:EQU131152 FAP131152:FAQ131152 FKL131152:FKM131152 FUH131152:FUI131152 GED131152:GEE131152 GNZ131152:GOA131152 GXV131152:GXW131152 HHR131152:HHS131152 HRN131152:HRO131152 IBJ131152:IBK131152 ILF131152:ILG131152 IVB131152:IVC131152 JEX131152:JEY131152 JOT131152:JOU131152 JYP131152:JYQ131152 KIL131152:KIM131152 KSH131152:KSI131152 LCD131152:LCE131152 LLZ131152:LMA131152 LVV131152:LVW131152 MFR131152:MFS131152 MPN131152:MPO131152 MZJ131152:MZK131152 NJF131152:NJG131152 NTB131152:NTC131152 OCX131152:OCY131152 OMT131152:OMU131152 OWP131152:OWQ131152 PGL131152:PGM131152 PQH131152:PQI131152 QAD131152:QAE131152 QJZ131152:QKA131152 QTV131152:QTW131152 RDR131152:RDS131152 RNN131152:RNO131152 RXJ131152:RXK131152 SHF131152:SHG131152 SRB131152:SRC131152 TAX131152:TAY131152 TKT131152:TKU131152 TUP131152:TUQ131152 UEL131152:UEM131152 UOH131152:UOI131152 UYD131152:UYE131152 VHZ131152:VIA131152 VRV131152:VRW131152 WBR131152:WBS131152 WLN131152:WLO131152 WVJ131152:WVK131152 B196688:C196688 IX196688:IY196688 ST196688:SU196688 ACP196688:ACQ196688 AML196688:AMM196688 AWH196688:AWI196688 BGD196688:BGE196688 BPZ196688:BQA196688 BZV196688:BZW196688 CJR196688:CJS196688 CTN196688:CTO196688 DDJ196688:DDK196688 DNF196688:DNG196688 DXB196688:DXC196688 EGX196688:EGY196688 EQT196688:EQU196688 FAP196688:FAQ196688 FKL196688:FKM196688 FUH196688:FUI196688 GED196688:GEE196688 GNZ196688:GOA196688 GXV196688:GXW196688 HHR196688:HHS196688 HRN196688:HRO196688 IBJ196688:IBK196688 ILF196688:ILG196688 IVB196688:IVC196688 JEX196688:JEY196688 JOT196688:JOU196688 JYP196688:JYQ196688 KIL196688:KIM196688 KSH196688:KSI196688 LCD196688:LCE196688 LLZ196688:LMA196688 LVV196688:LVW196688 MFR196688:MFS196688 MPN196688:MPO196688 MZJ196688:MZK196688 NJF196688:NJG196688 NTB196688:NTC196688 OCX196688:OCY196688 OMT196688:OMU196688 OWP196688:OWQ196688 PGL196688:PGM196688 PQH196688:PQI196688 QAD196688:QAE196688 QJZ196688:QKA196688 QTV196688:QTW196688 RDR196688:RDS196688 RNN196688:RNO196688 RXJ196688:RXK196688 SHF196688:SHG196688 SRB196688:SRC196688 TAX196688:TAY196688 TKT196688:TKU196688 TUP196688:TUQ196688 UEL196688:UEM196688 UOH196688:UOI196688 UYD196688:UYE196688 VHZ196688:VIA196688 VRV196688:VRW196688 WBR196688:WBS196688 WLN196688:WLO196688 WVJ196688:WVK196688 B262224:C262224 IX262224:IY262224 ST262224:SU262224 ACP262224:ACQ262224 AML262224:AMM262224 AWH262224:AWI262224 BGD262224:BGE262224 BPZ262224:BQA262224 BZV262224:BZW262224 CJR262224:CJS262224 CTN262224:CTO262224 DDJ262224:DDK262224 DNF262224:DNG262224 DXB262224:DXC262224 EGX262224:EGY262224 EQT262224:EQU262224 FAP262224:FAQ262224 FKL262224:FKM262224 FUH262224:FUI262224 GED262224:GEE262224 GNZ262224:GOA262224 GXV262224:GXW262224 HHR262224:HHS262224 HRN262224:HRO262224 IBJ262224:IBK262224 ILF262224:ILG262224 IVB262224:IVC262224 JEX262224:JEY262224 JOT262224:JOU262224 JYP262224:JYQ262224 KIL262224:KIM262224 KSH262224:KSI262224 LCD262224:LCE262224 LLZ262224:LMA262224 LVV262224:LVW262224 MFR262224:MFS262224 MPN262224:MPO262224 MZJ262224:MZK262224 NJF262224:NJG262224 NTB262224:NTC262224 OCX262224:OCY262224 OMT262224:OMU262224 OWP262224:OWQ262224 PGL262224:PGM262224 PQH262224:PQI262224 QAD262224:QAE262224 QJZ262224:QKA262224 QTV262224:QTW262224 RDR262224:RDS262224 RNN262224:RNO262224 RXJ262224:RXK262224 SHF262224:SHG262224 SRB262224:SRC262224 TAX262224:TAY262224 TKT262224:TKU262224 TUP262224:TUQ262224 UEL262224:UEM262224 UOH262224:UOI262224 UYD262224:UYE262224 VHZ262224:VIA262224 VRV262224:VRW262224 WBR262224:WBS262224 WLN262224:WLO262224 WVJ262224:WVK262224 B327760:C327760 IX327760:IY327760 ST327760:SU327760 ACP327760:ACQ327760 AML327760:AMM327760 AWH327760:AWI327760 BGD327760:BGE327760 BPZ327760:BQA327760 BZV327760:BZW327760 CJR327760:CJS327760 CTN327760:CTO327760 DDJ327760:DDK327760 DNF327760:DNG327760 DXB327760:DXC327760 EGX327760:EGY327760 EQT327760:EQU327760 FAP327760:FAQ327760 FKL327760:FKM327760 FUH327760:FUI327760 GED327760:GEE327760 GNZ327760:GOA327760 GXV327760:GXW327760 HHR327760:HHS327760 HRN327760:HRO327760 IBJ327760:IBK327760 ILF327760:ILG327760 IVB327760:IVC327760 JEX327760:JEY327760 JOT327760:JOU327760 JYP327760:JYQ327760 KIL327760:KIM327760 KSH327760:KSI327760 LCD327760:LCE327760 LLZ327760:LMA327760 LVV327760:LVW327760 MFR327760:MFS327760 MPN327760:MPO327760 MZJ327760:MZK327760 NJF327760:NJG327760 NTB327760:NTC327760 OCX327760:OCY327760 OMT327760:OMU327760 OWP327760:OWQ327760 PGL327760:PGM327760 PQH327760:PQI327760 QAD327760:QAE327760 QJZ327760:QKA327760 QTV327760:QTW327760 RDR327760:RDS327760 RNN327760:RNO327760 RXJ327760:RXK327760 SHF327760:SHG327760 SRB327760:SRC327760 TAX327760:TAY327760 TKT327760:TKU327760 TUP327760:TUQ327760 UEL327760:UEM327760 UOH327760:UOI327760 UYD327760:UYE327760 VHZ327760:VIA327760 VRV327760:VRW327760 WBR327760:WBS327760 WLN327760:WLO327760 WVJ327760:WVK327760 B393296:C393296 IX393296:IY393296 ST393296:SU393296 ACP393296:ACQ393296 AML393296:AMM393296 AWH393296:AWI393296 BGD393296:BGE393296 BPZ393296:BQA393296 BZV393296:BZW393296 CJR393296:CJS393296 CTN393296:CTO393296 DDJ393296:DDK393296 DNF393296:DNG393296 DXB393296:DXC393296 EGX393296:EGY393296 EQT393296:EQU393296 FAP393296:FAQ393296 FKL393296:FKM393296 FUH393296:FUI393296 GED393296:GEE393296 GNZ393296:GOA393296 GXV393296:GXW393296 HHR393296:HHS393296 HRN393296:HRO393296 IBJ393296:IBK393296 ILF393296:ILG393296 IVB393296:IVC393296 JEX393296:JEY393296 JOT393296:JOU393296 JYP393296:JYQ393296 KIL393296:KIM393296 KSH393296:KSI393296 LCD393296:LCE393296 LLZ393296:LMA393296 LVV393296:LVW393296 MFR393296:MFS393296 MPN393296:MPO393296 MZJ393296:MZK393296 NJF393296:NJG393296 NTB393296:NTC393296 OCX393296:OCY393296 OMT393296:OMU393296 OWP393296:OWQ393296 PGL393296:PGM393296 PQH393296:PQI393296 QAD393296:QAE393296 QJZ393296:QKA393296 QTV393296:QTW393296 RDR393296:RDS393296 RNN393296:RNO393296 RXJ393296:RXK393296 SHF393296:SHG393296 SRB393296:SRC393296 TAX393296:TAY393296 TKT393296:TKU393296 TUP393296:TUQ393296 UEL393296:UEM393296 UOH393296:UOI393296 UYD393296:UYE393296 VHZ393296:VIA393296 VRV393296:VRW393296 WBR393296:WBS393296 WLN393296:WLO393296 WVJ393296:WVK393296 B458832:C458832 IX458832:IY458832 ST458832:SU458832 ACP458832:ACQ458832 AML458832:AMM458832 AWH458832:AWI458832 BGD458832:BGE458832 BPZ458832:BQA458832 BZV458832:BZW458832 CJR458832:CJS458832 CTN458832:CTO458832 DDJ458832:DDK458832 DNF458832:DNG458832 DXB458832:DXC458832 EGX458832:EGY458832 EQT458832:EQU458832 FAP458832:FAQ458832 FKL458832:FKM458832 FUH458832:FUI458832 GED458832:GEE458832 GNZ458832:GOA458832 GXV458832:GXW458832 HHR458832:HHS458832 HRN458832:HRO458832 IBJ458832:IBK458832 ILF458832:ILG458832 IVB458832:IVC458832 JEX458832:JEY458832 JOT458832:JOU458832 JYP458832:JYQ458832 KIL458832:KIM458832 KSH458832:KSI458832 LCD458832:LCE458832 LLZ458832:LMA458832 LVV458832:LVW458832 MFR458832:MFS458832 MPN458832:MPO458832 MZJ458832:MZK458832 NJF458832:NJG458832 NTB458832:NTC458832 OCX458832:OCY458832 OMT458832:OMU458832 OWP458832:OWQ458832 PGL458832:PGM458832 PQH458832:PQI458832 QAD458832:QAE458832 QJZ458832:QKA458832 QTV458832:QTW458832 RDR458832:RDS458832 RNN458832:RNO458832 RXJ458832:RXK458832 SHF458832:SHG458832 SRB458832:SRC458832 TAX458832:TAY458832 TKT458832:TKU458832 TUP458832:TUQ458832 UEL458832:UEM458832 UOH458832:UOI458832 UYD458832:UYE458832 VHZ458832:VIA458832 VRV458832:VRW458832 WBR458832:WBS458832 WLN458832:WLO458832 WVJ458832:WVK458832 B524368:C524368 IX524368:IY524368 ST524368:SU524368 ACP524368:ACQ524368 AML524368:AMM524368 AWH524368:AWI524368 BGD524368:BGE524368 BPZ524368:BQA524368 BZV524368:BZW524368 CJR524368:CJS524368 CTN524368:CTO524368 DDJ524368:DDK524368 DNF524368:DNG524368 DXB524368:DXC524368 EGX524368:EGY524368 EQT524368:EQU524368 FAP524368:FAQ524368 FKL524368:FKM524368 FUH524368:FUI524368 GED524368:GEE524368 GNZ524368:GOA524368 GXV524368:GXW524368 HHR524368:HHS524368 HRN524368:HRO524368 IBJ524368:IBK524368 ILF524368:ILG524368 IVB524368:IVC524368 JEX524368:JEY524368 JOT524368:JOU524368 JYP524368:JYQ524368 KIL524368:KIM524368 KSH524368:KSI524368 LCD524368:LCE524368 LLZ524368:LMA524368 LVV524368:LVW524368 MFR524368:MFS524368 MPN524368:MPO524368 MZJ524368:MZK524368 NJF524368:NJG524368 NTB524368:NTC524368 OCX524368:OCY524368 OMT524368:OMU524368 OWP524368:OWQ524368 PGL524368:PGM524368 PQH524368:PQI524368 QAD524368:QAE524368 QJZ524368:QKA524368 QTV524368:QTW524368 RDR524368:RDS524368 RNN524368:RNO524368 RXJ524368:RXK524368 SHF524368:SHG524368 SRB524368:SRC524368 TAX524368:TAY524368 TKT524368:TKU524368 TUP524368:TUQ524368 UEL524368:UEM524368 UOH524368:UOI524368 UYD524368:UYE524368 VHZ524368:VIA524368 VRV524368:VRW524368 WBR524368:WBS524368 WLN524368:WLO524368 WVJ524368:WVK524368 B589904:C589904 IX589904:IY589904 ST589904:SU589904 ACP589904:ACQ589904 AML589904:AMM589904 AWH589904:AWI589904 BGD589904:BGE589904 BPZ589904:BQA589904 BZV589904:BZW589904 CJR589904:CJS589904 CTN589904:CTO589904 DDJ589904:DDK589904 DNF589904:DNG589904 DXB589904:DXC589904 EGX589904:EGY589904 EQT589904:EQU589904 FAP589904:FAQ589904 FKL589904:FKM589904 FUH589904:FUI589904 GED589904:GEE589904 GNZ589904:GOA589904 GXV589904:GXW589904 HHR589904:HHS589904 HRN589904:HRO589904 IBJ589904:IBK589904 ILF589904:ILG589904 IVB589904:IVC589904 JEX589904:JEY589904 JOT589904:JOU589904 JYP589904:JYQ589904 KIL589904:KIM589904 KSH589904:KSI589904 LCD589904:LCE589904 LLZ589904:LMA589904 LVV589904:LVW589904 MFR589904:MFS589904 MPN589904:MPO589904 MZJ589904:MZK589904 NJF589904:NJG589904 NTB589904:NTC589904 OCX589904:OCY589904 OMT589904:OMU589904 OWP589904:OWQ589904 PGL589904:PGM589904 PQH589904:PQI589904 QAD589904:QAE589904 QJZ589904:QKA589904 QTV589904:QTW589904 RDR589904:RDS589904 RNN589904:RNO589904 RXJ589904:RXK589904 SHF589904:SHG589904 SRB589904:SRC589904 TAX589904:TAY589904 TKT589904:TKU589904 TUP589904:TUQ589904 UEL589904:UEM589904 UOH589904:UOI589904 UYD589904:UYE589904 VHZ589904:VIA589904 VRV589904:VRW589904 WBR589904:WBS589904 WLN589904:WLO589904 WVJ589904:WVK589904 B655440:C655440 IX655440:IY655440 ST655440:SU655440 ACP655440:ACQ655440 AML655440:AMM655440 AWH655440:AWI655440 BGD655440:BGE655440 BPZ655440:BQA655440 BZV655440:BZW655440 CJR655440:CJS655440 CTN655440:CTO655440 DDJ655440:DDK655440 DNF655440:DNG655440 DXB655440:DXC655440 EGX655440:EGY655440 EQT655440:EQU655440 FAP655440:FAQ655440 FKL655440:FKM655440 FUH655440:FUI655440 GED655440:GEE655440 GNZ655440:GOA655440 GXV655440:GXW655440 HHR655440:HHS655440 HRN655440:HRO655440 IBJ655440:IBK655440 ILF655440:ILG655440 IVB655440:IVC655440 JEX655440:JEY655440 JOT655440:JOU655440 JYP655440:JYQ655440 KIL655440:KIM655440 KSH655440:KSI655440 LCD655440:LCE655440 LLZ655440:LMA655440 LVV655440:LVW655440 MFR655440:MFS655440 MPN655440:MPO655440 MZJ655440:MZK655440 NJF655440:NJG655440 NTB655440:NTC655440 OCX655440:OCY655440 OMT655440:OMU655440 OWP655440:OWQ655440 PGL655440:PGM655440 PQH655440:PQI655440 QAD655440:QAE655440 QJZ655440:QKA655440 QTV655440:QTW655440 RDR655440:RDS655440 RNN655440:RNO655440 RXJ655440:RXK655440 SHF655440:SHG655440 SRB655440:SRC655440 TAX655440:TAY655440 TKT655440:TKU655440 TUP655440:TUQ655440 UEL655440:UEM655440 UOH655440:UOI655440 UYD655440:UYE655440 VHZ655440:VIA655440 VRV655440:VRW655440 WBR655440:WBS655440 WLN655440:WLO655440 WVJ655440:WVK655440 B720976:C720976 IX720976:IY720976 ST720976:SU720976 ACP720976:ACQ720976 AML720976:AMM720976 AWH720976:AWI720976 BGD720976:BGE720976 BPZ720976:BQA720976 BZV720976:BZW720976 CJR720976:CJS720976 CTN720976:CTO720976 DDJ720976:DDK720976 DNF720976:DNG720976 DXB720976:DXC720976 EGX720976:EGY720976 EQT720976:EQU720976 FAP720976:FAQ720976 FKL720976:FKM720976 FUH720976:FUI720976 GED720976:GEE720976 GNZ720976:GOA720976 GXV720976:GXW720976 HHR720976:HHS720976 HRN720976:HRO720976 IBJ720976:IBK720976 ILF720976:ILG720976 IVB720976:IVC720976 JEX720976:JEY720976 JOT720976:JOU720976 JYP720976:JYQ720976 KIL720976:KIM720976 KSH720976:KSI720976 LCD720976:LCE720976 LLZ720976:LMA720976 LVV720976:LVW720976 MFR720976:MFS720976 MPN720976:MPO720976 MZJ720976:MZK720976 NJF720976:NJG720976 NTB720976:NTC720976 OCX720976:OCY720976 OMT720976:OMU720976 OWP720976:OWQ720976 PGL720976:PGM720976 PQH720976:PQI720976 QAD720976:QAE720976 QJZ720976:QKA720976 QTV720976:QTW720976 RDR720976:RDS720976 RNN720976:RNO720976 RXJ720976:RXK720976 SHF720976:SHG720976 SRB720976:SRC720976 TAX720976:TAY720976 TKT720976:TKU720976 TUP720976:TUQ720976 UEL720976:UEM720976 UOH720976:UOI720976 UYD720976:UYE720976 VHZ720976:VIA720976 VRV720976:VRW720976 WBR720976:WBS720976 WLN720976:WLO720976 WVJ720976:WVK720976 B786512:C786512 IX786512:IY786512 ST786512:SU786512 ACP786512:ACQ786512 AML786512:AMM786512 AWH786512:AWI786512 BGD786512:BGE786512 BPZ786512:BQA786512 BZV786512:BZW786512 CJR786512:CJS786512 CTN786512:CTO786512 DDJ786512:DDK786512 DNF786512:DNG786512 DXB786512:DXC786512 EGX786512:EGY786512 EQT786512:EQU786512 FAP786512:FAQ786512 FKL786512:FKM786512 FUH786512:FUI786512 GED786512:GEE786512 GNZ786512:GOA786512 GXV786512:GXW786512 HHR786512:HHS786512 HRN786512:HRO786512 IBJ786512:IBK786512 ILF786512:ILG786512 IVB786512:IVC786512 JEX786512:JEY786512 JOT786512:JOU786512 JYP786512:JYQ786512 KIL786512:KIM786512 KSH786512:KSI786512 LCD786512:LCE786512 LLZ786512:LMA786512 LVV786512:LVW786512 MFR786512:MFS786512 MPN786512:MPO786512 MZJ786512:MZK786512 NJF786512:NJG786512 NTB786512:NTC786512 OCX786512:OCY786512 OMT786512:OMU786512 OWP786512:OWQ786512 PGL786512:PGM786512 PQH786512:PQI786512 QAD786512:QAE786512 QJZ786512:QKA786512 QTV786512:QTW786512 RDR786512:RDS786512 RNN786512:RNO786512 RXJ786512:RXK786512 SHF786512:SHG786512 SRB786512:SRC786512 TAX786512:TAY786512 TKT786512:TKU786512 TUP786512:TUQ786512 UEL786512:UEM786512 UOH786512:UOI786512 UYD786512:UYE786512 VHZ786512:VIA786512 VRV786512:VRW786512 WBR786512:WBS786512 WLN786512:WLO786512 WVJ786512:WVK786512 B852048:C852048 IX852048:IY852048 ST852048:SU852048 ACP852048:ACQ852048 AML852048:AMM852048 AWH852048:AWI852048 BGD852048:BGE852048 BPZ852048:BQA852048 BZV852048:BZW852048 CJR852048:CJS852048 CTN852048:CTO852048 DDJ852048:DDK852048 DNF852048:DNG852048 DXB852048:DXC852048 EGX852048:EGY852048 EQT852048:EQU852048 FAP852048:FAQ852048 FKL852048:FKM852048 FUH852048:FUI852048 GED852048:GEE852048 GNZ852048:GOA852048 GXV852048:GXW852048 HHR852048:HHS852048 HRN852048:HRO852048 IBJ852048:IBK852048 ILF852048:ILG852048 IVB852048:IVC852048 JEX852048:JEY852048 JOT852048:JOU852048 JYP852048:JYQ852048 KIL852048:KIM852048 KSH852048:KSI852048 LCD852048:LCE852048 LLZ852048:LMA852048 LVV852048:LVW852048 MFR852048:MFS852048 MPN852048:MPO852048 MZJ852048:MZK852048 NJF852048:NJG852048 NTB852048:NTC852048 OCX852048:OCY852048 OMT852048:OMU852048 OWP852048:OWQ852048 PGL852048:PGM852048 PQH852048:PQI852048 QAD852048:QAE852048 QJZ852048:QKA852048 QTV852048:QTW852048 RDR852048:RDS852048 RNN852048:RNO852048 RXJ852048:RXK852048 SHF852048:SHG852048 SRB852048:SRC852048 TAX852048:TAY852048 TKT852048:TKU852048 TUP852048:TUQ852048 UEL852048:UEM852048 UOH852048:UOI852048 UYD852048:UYE852048 VHZ852048:VIA852048 VRV852048:VRW852048 WBR852048:WBS852048 WLN852048:WLO852048 WVJ852048:WVK852048 B917584:C917584 IX917584:IY917584 ST917584:SU917584 ACP917584:ACQ917584 AML917584:AMM917584 AWH917584:AWI917584 BGD917584:BGE917584 BPZ917584:BQA917584 BZV917584:BZW917584 CJR917584:CJS917584 CTN917584:CTO917584 DDJ917584:DDK917584 DNF917584:DNG917584 DXB917584:DXC917584 EGX917584:EGY917584 EQT917584:EQU917584 FAP917584:FAQ917584 FKL917584:FKM917584 FUH917584:FUI917584 GED917584:GEE917584 GNZ917584:GOA917584 GXV917584:GXW917584 HHR917584:HHS917584 HRN917584:HRO917584 IBJ917584:IBK917584 ILF917584:ILG917584 IVB917584:IVC917584 JEX917584:JEY917584 JOT917584:JOU917584 JYP917584:JYQ917584 KIL917584:KIM917584 KSH917584:KSI917584 LCD917584:LCE917584 LLZ917584:LMA917584 LVV917584:LVW917584 MFR917584:MFS917584 MPN917584:MPO917584 MZJ917584:MZK917584 NJF917584:NJG917584 NTB917584:NTC917584 OCX917584:OCY917584 OMT917584:OMU917584 OWP917584:OWQ917584 PGL917584:PGM917584 PQH917584:PQI917584 QAD917584:QAE917584 QJZ917584:QKA917584 QTV917584:QTW917584 RDR917584:RDS917584 RNN917584:RNO917584 RXJ917584:RXK917584 SHF917584:SHG917584 SRB917584:SRC917584 TAX917584:TAY917584 TKT917584:TKU917584 TUP917584:TUQ917584 UEL917584:UEM917584 UOH917584:UOI917584 UYD917584:UYE917584 VHZ917584:VIA917584 VRV917584:VRW917584 WBR917584:WBS917584 WLN917584:WLO917584 WVJ917584:WVK917584 B983120:C983120 IX983120:IY983120 ST983120:SU983120 ACP983120:ACQ983120 AML983120:AMM983120 AWH983120:AWI983120 BGD983120:BGE983120 BPZ983120:BQA983120 BZV983120:BZW983120 CJR983120:CJS983120 CTN983120:CTO983120 DDJ983120:DDK983120 DNF983120:DNG983120 DXB983120:DXC983120 EGX983120:EGY983120 EQT983120:EQU983120 FAP983120:FAQ983120 FKL983120:FKM983120 FUH983120:FUI983120 GED983120:GEE983120 GNZ983120:GOA983120 GXV983120:GXW983120 HHR983120:HHS983120 HRN983120:HRO983120 IBJ983120:IBK983120 ILF983120:ILG983120 IVB983120:IVC983120 JEX983120:JEY983120 JOT983120:JOU983120 JYP983120:JYQ983120 KIL983120:KIM983120 KSH983120:KSI983120 LCD983120:LCE983120 LLZ983120:LMA983120 LVV983120:LVW983120 MFR983120:MFS983120 MPN983120:MPO983120 MZJ983120:MZK983120 NJF983120:NJG983120 NTB983120:NTC983120 OCX983120:OCY983120 OMT983120:OMU983120 OWP983120:OWQ983120 PGL983120:PGM983120 PQH983120:PQI983120 QAD983120:QAE983120 QJZ983120:QKA983120 QTV983120:QTW983120 RDR983120:RDS983120 RNN983120:RNO983120 RXJ983120:RXK983120 SHF983120:SHG983120 SRB983120:SRC983120 TAX983120:TAY983120 TKT983120:TKU983120 TUP983120:TUQ983120 UEL983120:UEM983120 UOH983120:UOI983120 UYD983120:UYE983120 VHZ983120:VIA983120 VRV983120:VRW983120 WBR983120:WBS983120 WLN983120:WLO983120 B80:C80">
      <formula1>$U$70:$U$77</formula1>
    </dataValidation>
    <dataValidation type="list" allowBlank="1" sqref="WVJ983119:WVK983119 IX79:IY79 ST79:SU79 ACP79:ACQ79 AML79:AMM79 AWH79:AWI79 BGD79:BGE79 BPZ79:BQA79 BZV79:BZW79 CJR79:CJS79 CTN79:CTO79 DDJ79:DDK79 DNF79:DNG79 DXB79:DXC79 EGX79:EGY79 EQT79:EQU79 FAP79:FAQ79 FKL79:FKM79 FUH79:FUI79 GED79:GEE79 GNZ79:GOA79 GXV79:GXW79 HHR79:HHS79 HRN79:HRO79 IBJ79:IBK79 ILF79:ILG79 IVB79:IVC79 JEX79:JEY79 JOT79:JOU79 JYP79:JYQ79 KIL79:KIM79 KSH79:KSI79 LCD79:LCE79 LLZ79:LMA79 LVV79:LVW79 MFR79:MFS79 MPN79:MPO79 MZJ79:MZK79 NJF79:NJG79 NTB79:NTC79 OCX79:OCY79 OMT79:OMU79 OWP79:OWQ79 PGL79:PGM79 PQH79:PQI79 QAD79:QAE79 QJZ79:QKA79 QTV79:QTW79 RDR79:RDS79 RNN79:RNO79 RXJ79:RXK79 SHF79:SHG79 SRB79:SRC79 TAX79:TAY79 TKT79:TKU79 TUP79:TUQ79 UEL79:UEM79 UOH79:UOI79 UYD79:UYE79 VHZ79:VIA79 VRV79:VRW79 WBR79:WBS79 WLN79:WLO79 WVJ79:WVK79 B65615:C65615 IX65615:IY65615 ST65615:SU65615 ACP65615:ACQ65615 AML65615:AMM65615 AWH65615:AWI65615 BGD65615:BGE65615 BPZ65615:BQA65615 BZV65615:BZW65615 CJR65615:CJS65615 CTN65615:CTO65615 DDJ65615:DDK65615 DNF65615:DNG65615 DXB65615:DXC65615 EGX65615:EGY65615 EQT65615:EQU65615 FAP65615:FAQ65615 FKL65615:FKM65615 FUH65615:FUI65615 GED65615:GEE65615 GNZ65615:GOA65615 GXV65615:GXW65615 HHR65615:HHS65615 HRN65615:HRO65615 IBJ65615:IBK65615 ILF65615:ILG65615 IVB65615:IVC65615 JEX65615:JEY65615 JOT65615:JOU65615 JYP65615:JYQ65615 KIL65615:KIM65615 KSH65615:KSI65615 LCD65615:LCE65615 LLZ65615:LMA65615 LVV65615:LVW65615 MFR65615:MFS65615 MPN65615:MPO65615 MZJ65615:MZK65615 NJF65615:NJG65615 NTB65615:NTC65615 OCX65615:OCY65615 OMT65615:OMU65615 OWP65615:OWQ65615 PGL65615:PGM65615 PQH65615:PQI65615 QAD65615:QAE65615 QJZ65615:QKA65615 QTV65615:QTW65615 RDR65615:RDS65615 RNN65615:RNO65615 RXJ65615:RXK65615 SHF65615:SHG65615 SRB65615:SRC65615 TAX65615:TAY65615 TKT65615:TKU65615 TUP65615:TUQ65615 UEL65615:UEM65615 UOH65615:UOI65615 UYD65615:UYE65615 VHZ65615:VIA65615 VRV65615:VRW65615 WBR65615:WBS65615 WLN65615:WLO65615 WVJ65615:WVK65615 B131151:C131151 IX131151:IY131151 ST131151:SU131151 ACP131151:ACQ131151 AML131151:AMM131151 AWH131151:AWI131151 BGD131151:BGE131151 BPZ131151:BQA131151 BZV131151:BZW131151 CJR131151:CJS131151 CTN131151:CTO131151 DDJ131151:DDK131151 DNF131151:DNG131151 DXB131151:DXC131151 EGX131151:EGY131151 EQT131151:EQU131151 FAP131151:FAQ131151 FKL131151:FKM131151 FUH131151:FUI131151 GED131151:GEE131151 GNZ131151:GOA131151 GXV131151:GXW131151 HHR131151:HHS131151 HRN131151:HRO131151 IBJ131151:IBK131151 ILF131151:ILG131151 IVB131151:IVC131151 JEX131151:JEY131151 JOT131151:JOU131151 JYP131151:JYQ131151 KIL131151:KIM131151 KSH131151:KSI131151 LCD131151:LCE131151 LLZ131151:LMA131151 LVV131151:LVW131151 MFR131151:MFS131151 MPN131151:MPO131151 MZJ131151:MZK131151 NJF131151:NJG131151 NTB131151:NTC131151 OCX131151:OCY131151 OMT131151:OMU131151 OWP131151:OWQ131151 PGL131151:PGM131151 PQH131151:PQI131151 QAD131151:QAE131151 QJZ131151:QKA131151 QTV131151:QTW131151 RDR131151:RDS131151 RNN131151:RNO131151 RXJ131151:RXK131151 SHF131151:SHG131151 SRB131151:SRC131151 TAX131151:TAY131151 TKT131151:TKU131151 TUP131151:TUQ131151 UEL131151:UEM131151 UOH131151:UOI131151 UYD131151:UYE131151 VHZ131151:VIA131151 VRV131151:VRW131151 WBR131151:WBS131151 WLN131151:WLO131151 WVJ131151:WVK131151 B196687:C196687 IX196687:IY196687 ST196687:SU196687 ACP196687:ACQ196687 AML196687:AMM196687 AWH196687:AWI196687 BGD196687:BGE196687 BPZ196687:BQA196687 BZV196687:BZW196687 CJR196687:CJS196687 CTN196687:CTO196687 DDJ196687:DDK196687 DNF196687:DNG196687 DXB196687:DXC196687 EGX196687:EGY196687 EQT196687:EQU196687 FAP196687:FAQ196687 FKL196687:FKM196687 FUH196687:FUI196687 GED196687:GEE196687 GNZ196687:GOA196687 GXV196687:GXW196687 HHR196687:HHS196687 HRN196687:HRO196687 IBJ196687:IBK196687 ILF196687:ILG196687 IVB196687:IVC196687 JEX196687:JEY196687 JOT196687:JOU196687 JYP196687:JYQ196687 KIL196687:KIM196687 KSH196687:KSI196687 LCD196687:LCE196687 LLZ196687:LMA196687 LVV196687:LVW196687 MFR196687:MFS196687 MPN196687:MPO196687 MZJ196687:MZK196687 NJF196687:NJG196687 NTB196687:NTC196687 OCX196687:OCY196687 OMT196687:OMU196687 OWP196687:OWQ196687 PGL196687:PGM196687 PQH196687:PQI196687 QAD196687:QAE196687 QJZ196687:QKA196687 QTV196687:QTW196687 RDR196687:RDS196687 RNN196687:RNO196687 RXJ196687:RXK196687 SHF196687:SHG196687 SRB196687:SRC196687 TAX196687:TAY196687 TKT196687:TKU196687 TUP196687:TUQ196687 UEL196687:UEM196687 UOH196687:UOI196687 UYD196687:UYE196687 VHZ196687:VIA196687 VRV196687:VRW196687 WBR196687:WBS196687 WLN196687:WLO196687 WVJ196687:WVK196687 B262223:C262223 IX262223:IY262223 ST262223:SU262223 ACP262223:ACQ262223 AML262223:AMM262223 AWH262223:AWI262223 BGD262223:BGE262223 BPZ262223:BQA262223 BZV262223:BZW262223 CJR262223:CJS262223 CTN262223:CTO262223 DDJ262223:DDK262223 DNF262223:DNG262223 DXB262223:DXC262223 EGX262223:EGY262223 EQT262223:EQU262223 FAP262223:FAQ262223 FKL262223:FKM262223 FUH262223:FUI262223 GED262223:GEE262223 GNZ262223:GOA262223 GXV262223:GXW262223 HHR262223:HHS262223 HRN262223:HRO262223 IBJ262223:IBK262223 ILF262223:ILG262223 IVB262223:IVC262223 JEX262223:JEY262223 JOT262223:JOU262223 JYP262223:JYQ262223 KIL262223:KIM262223 KSH262223:KSI262223 LCD262223:LCE262223 LLZ262223:LMA262223 LVV262223:LVW262223 MFR262223:MFS262223 MPN262223:MPO262223 MZJ262223:MZK262223 NJF262223:NJG262223 NTB262223:NTC262223 OCX262223:OCY262223 OMT262223:OMU262223 OWP262223:OWQ262223 PGL262223:PGM262223 PQH262223:PQI262223 QAD262223:QAE262223 QJZ262223:QKA262223 QTV262223:QTW262223 RDR262223:RDS262223 RNN262223:RNO262223 RXJ262223:RXK262223 SHF262223:SHG262223 SRB262223:SRC262223 TAX262223:TAY262223 TKT262223:TKU262223 TUP262223:TUQ262223 UEL262223:UEM262223 UOH262223:UOI262223 UYD262223:UYE262223 VHZ262223:VIA262223 VRV262223:VRW262223 WBR262223:WBS262223 WLN262223:WLO262223 WVJ262223:WVK262223 B327759:C327759 IX327759:IY327759 ST327759:SU327759 ACP327759:ACQ327759 AML327759:AMM327759 AWH327759:AWI327759 BGD327759:BGE327759 BPZ327759:BQA327759 BZV327759:BZW327759 CJR327759:CJS327759 CTN327759:CTO327759 DDJ327759:DDK327759 DNF327759:DNG327759 DXB327759:DXC327759 EGX327759:EGY327759 EQT327759:EQU327759 FAP327759:FAQ327759 FKL327759:FKM327759 FUH327759:FUI327759 GED327759:GEE327759 GNZ327759:GOA327759 GXV327759:GXW327759 HHR327759:HHS327759 HRN327759:HRO327759 IBJ327759:IBK327759 ILF327759:ILG327759 IVB327759:IVC327759 JEX327759:JEY327759 JOT327759:JOU327759 JYP327759:JYQ327759 KIL327759:KIM327759 KSH327759:KSI327759 LCD327759:LCE327759 LLZ327759:LMA327759 LVV327759:LVW327759 MFR327759:MFS327759 MPN327759:MPO327759 MZJ327759:MZK327759 NJF327759:NJG327759 NTB327759:NTC327759 OCX327759:OCY327759 OMT327759:OMU327759 OWP327759:OWQ327759 PGL327759:PGM327759 PQH327759:PQI327759 QAD327759:QAE327759 QJZ327759:QKA327759 QTV327759:QTW327759 RDR327759:RDS327759 RNN327759:RNO327759 RXJ327759:RXK327759 SHF327759:SHG327759 SRB327759:SRC327759 TAX327759:TAY327759 TKT327759:TKU327759 TUP327759:TUQ327759 UEL327759:UEM327759 UOH327759:UOI327759 UYD327759:UYE327759 VHZ327759:VIA327759 VRV327759:VRW327759 WBR327759:WBS327759 WLN327759:WLO327759 WVJ327759:WVK327759 B393295:C393295 IX393295:IY393295 ST393295:SU393295 ACP393295:ACQ393295 AML393295:AMM393295 AWH393295:AWI393295 BGD393295:BGE393295 BPZ393295:BQA393295 BZV393295:BZW393295 CJR393295:CJS393295 CTN393295:CTO393295 DDJ393295:DDK393295 DNF393295:DNG393295 DXB393295:DXC393295 EGX393295:EGY393295 EQT393295:EQU393295 FAP393295:FAQ393295 FKL393295:FKM393295 FUH393295:FUI393295 GED393295:GEE393295 GNZ393295:GOA393295 GXV393295:GXW393295 HHR393295:HHS393295 HRN393295:HRO393295 IBJ393295:IBK393295 ILF393295:ILG393295 IVB393295:IVC393295 JEX393295:JEY393295 JOT393295:JOU393295 JYP393295:JYQ393295 KIL393295:KIM393295 KSH393295:KSI393295 LCD393295:LCE393295 LLZ393295:LMA393295 LVV393295:LVW393295 MFR393295:MFS393295 MPN393295:MPO393295 MZJ393295:MZK393295 NJF393295:NJG393295 NTB393295:NTC393295 OCX393295:OCY393295 OMT393295:OMU393295 OWP393295:OWQ393295 PGL393295:PGM393295 PQH393295:PQI393295 QAD393295:QAE393295 QJZ393295:QKA393295 QTV393295:QTW393295 RDR393295:RDS393295 RNN393295:RNO393295 RXJ393295:RXK393295 SHF393295:SHG393295 SRB393295:SRC393295 TAX393295:TAY393295 TKT393295:TKU393295 TUP393295:TUQ393295 UEL393295:UEM393295 UOH393295:UOI393295 UYD393295:UYE393295 VHZ393295:VIA393295 VRV393295:VRW393295 WBR393295:WBS393295 WLN393295:WLO393295 WVJ393295:WVK393295 B458831:C458831 IX458831:IY458831 ST458831:SU458831 ACP458831:ACQ458831 AML458831:AMM458831 AWH458831:AWI458831 BGD458831:BGE458831 BPZ458831:BQA458831 BZV458831:BZW458831 CJR458831:CJS458831 CTN458831:CTO458831 DDJ458831:DDK458831 DNF458831:DNG458831 DXB458831:DXC458831 EGX458831:EGY458831 EQT458831:EQU458831 FAP458831:FAQ458831 FKL458831:FKM458831 FUH458831:FUI458831 GED458831:GEE458831 GNZ458831:GOA458831 GXV458831:GXW458831 HHR458831:HHS458831 HRN458831:HRO458831 IBJ458831:IBK458831 ILF458831:ILG458831 IVB458831:IVC458831 JEX458831:JEY458831 JOT458831:JOU458831 JYP458831:JYQ458831 KIL458831:KIM458831 KSH458831:KSI458831 LCD458831:LCE458831 LLZ458831:LMA458831 LVV458831:LVW458831 MFR458831:MFS458831 MPN458831:MPO458831 MZJ458831:MZK458831 NJF458831:NJG458831 NTB458831:NTC458831 OCX458831:OCY458831 OMT458831:OMU458831 OWP458831:OWQ458831 PGL458831:PGM458831 PQH458831:PQI458831 QAD458831:QAE458831 QJZ458831:QKA458831 QTV458831:QTW458831 RDR458831:RDS458831 RNN458831:RNO458831 RXJ458831:RXK458831 SHF458831:SHG458831 SRB458831:SRC458831 TAX458831:TAY458831 TKT458831:TKU458831 TUP458831:TUQ458831 UEL458831:UEM458831 UOH458831:UOI458831 UYD458831:UYE458831 VHZ458831:VIA458831 VRV458831:VRW458831 WBR458831:WBS458831 WLN458831:WLO458831 WVJ458831:WVK458831 B524367:C524367 IX524367:IY524367 ST524367:SU524367 ACP524367:ACQ524367 AML524367:AMM524367 AWH524367:AWI524367 BGD524367:BGE524367 BPZ524367:BQA524367 BZV524367:BZW524367 CJR524367:CJS524367 CTN524367:CTO524367 DDJ524367:DDK524367 DNF524367:DNG524367 DXB524367:DXC524367 EGX524367:EGY524367 EQT524367:EQU524367 FAP524367:FAQ524367 FKL524367:FKM524367 FUH524367:FUI524367 GED524367:GEE524367 GNZ524367:GOA524367 GXV524367:GXW524367 HHR524367:HHS524367 HRN524367:HRO524367 IBJ524367:IBK524367 ILF524367:ILG524367 IVB524367:IVC524367 JEX524367:JEY524367 JOT524367:JOU524367 JYP524367:JYQ524367 KIL524367:KIM524367 KSH524367:KSI524367 LCD524367:LCE524367 LLZ524367:LMA524367 LVV524367:LVW524367 MFR524367:MFS524367 MPN524367:MPO524367 MZJ524367:MZK524367 NJF524367:NJG524367 NTB524367:NTC524367 OCX524367:OCY524367 OMT524367:OMU524367 OWP524367:OWQ524367 PGL524367:PGM524367 PQH524367:PQI524367 QAD524367:QAE524367 QJZ524367:QKA524367 QTV524367:QTW524367 RDR524367:RDS524367 RNN524367:RNO524367 RXJ524367:RXK524367 SHF524367:SHG524367 SRB524367:SRC524367 TAX524367:TAY524367 TKT524367:TKU524367 TUP524367:TUQ524367 UEL524367:UEM524367 UOH524367:UOI524367 UYD524367:UYE524367 VHZ524367:VIA524367 VRV524367:VRW524367 WBR524367:WBS524367 WLN524367:WLO524367 WVJ524367:WVK524367 B589903:C589903 IX589903:IY589903 ST589903:SU589903 ACP589903:ACQ589903 AML589903:AMM589903 AWH589903:AWI589903 BGD589903:BGE589903 BPZ589903:BQA589903 BZV589903:BZW589903 CJR589903:CJS589903 CTN589903:CTO589903 DDJ589903:DDK589903 DNF589903:DNG589903 DXB589903:DXC589903 EGX589903:EGY589903 EQT589903:EQU589903 FAP589903:FAQ589903 FKL589903:FKM589903 FUH589903:FUI589903 GED589903:GEE589903 GNZ589903:GOA589903 GXV589903:GXW589903 HHR589903:HHS589903 HRN589903:HRO589903 IBJ589903:IBK589903 ILF589903:ILG589903 IVB589903:IVC589903 JEX589903:JEY589903 JOT589903:JOU589903 JYP589903:JYQ589903 KIL589903:KIM589903 KSH589903:KSI589903 LCD589903:LCE589903 LLZ589903:LMA589903 LVV589903:LVW589903 MFR589903:MFS589903 MPN589903:MPO589903 MZJ589903:MZK589903 NJF589903:NJG589903 NTB589903:NTC589903 OCX589903:OCY589903 OMT589903:OMU589903 OWP589903:OWQ589903 PGL589903:PGM589903 PQH589903:PQI589903 QAD589903:QAE589903 QJZ589903:QKA589903 QTV589903:QTW589903 RDR589903:RDS589903 RNN589903:RNO589903 RXJ589903:RXK589903 SHF589903:SHG589903 SRB589903:SRC589903 TAX589903:TAY589903 TKT589903:TKU589903 TUP589903:TUQ589903 UEL589903:UEM589903 UOH589903:UOI589903 UYD589903:UYE589903 VHZ589903:VIA589903 VRV589903:VRW589903 WBR589903:WBS589903 WLN589903:WLO589903 WVJ589903:WVK589903 B655439:C655439 IX655439:IY655439 ST655439:SU655439 ACP655439:ACQ655439 AML655439:AMM655439 AWH655439:AWI655439 BGD655439:BGE655439 BPZ655439:BQA655439 BZV655439:BZW655439 CJR655439:CJS655439 CTN655439:CTO655439 DDJ655439:DDK655439 DNF655439:DNG655439 DXB655439:DXC655439 EGX655439:EGY655439 EQT655439:EQU655439 FAP655439:FAQ655439 FKL655439:FKM655439 FUH655439:FUI655439 GED655439:GEE655439 GNZ655439:GOA655439 GXV655439:GXW655439 HHR655439:HHS655439 HRN655439:HRO655439 IBJ655439:IBK655439 ILF655439:ILG655439 IVB655439:IVC655439 JEX655439:JEY655439 JOT655439:JOU655439 JYP655439:JYQ655439 KIL655439:KIM655439 KSH655439:KSI655439 LCD655439:LCE655439 LLZ655439:LMA655439 LVV655439:LVW655439 MFR655439:MFS655439 MPN655439:MPO655439 MZJ655439:MZK655439 NJF655439:NJG655439 NTB655439:NTC655439 OCX655439:OCY655439 OMT655439:OMU655439 OWP655439:OWQ655439 PGL655439:PGM655439 PQH655439:PQI655439 QAD655439:QAE655439 QJZ655439:QKA655439 QTV655439:QTW655439 RDR655439:RDS655439 RNN655439:RNO655439 RXJ655439:RXK655439 SHF655439:SHG655439 SRB655439:SRC655439 TAX655439:TAY655439 TKT655439:TKU655439 TUP655439:TUQ655439 UEL655439:UEM655439 UOH655439:UOI655439 UYD655439:UYE655439 VHZ655439:VIA655439 VRV655439:VRW655439 WBR655439:WBS655439 WLN655439:WLO655439 WVJ655439:WVK655439 B720975:C720975 IX720975:IY720975 ST720975:SU720975 ACP720975:ACQ720975 AML720975:AMM720975 AWH720975:AWI720975 BGD720975:BGE720975 BPZ720975:BQA720975 BZV720975:BZW720975 CJR720975:CJS720975 CTN720975:CTO720975 DDJ720975:DDK720975 DNF720975:DNG720975 DXB720975:DXC720975 EGX720975:EGY720975 EQT720975:EQU720975 FAP720975:FAQ720975 FKL720975:FKM720975 FUH720975:FUI720975 GED720975:GEE720975 GNZ720975:GOA720975 GXV720975:GXW720975 HHR720975:HHS720975 HRN720975:HRO720975 IBJ720975:IBK720975 ILF720975:ILG720975 IVB720975:IVC720975 JEX720975:JEY720975 JOT720975:JOU720975 JYP720975:JYQ720975 KIL720975:KIM720975 KSH720975:KSI720975 LCD720975:LCE720975 LLZ720975:LMA720975 LVV720975:LVW720975 MFR720975:MFS720975 MPN720975:MPO720975 MZJ720975:MZK720975 NJF720975:NJG720975 NTB720975:NTC720975 OCX720975:OCY720975 OMT720975:OMU720975 OWP720975:OWQ720975 PGL720975:PGM720975 PQH720975:PQI720975 QAD720975:QAE720975 QJZ720975:QKA720975 QTV720975:QTW720975 RDR720975:RDS720975 RNN720975:RNO720975 RXJ720975:RXK720975 SHF720975:SHG720975 SRB720975:SRC720975 TAX720975:TAY720975 TKT720975:TKU720975 TUP720975:TUQ720975 UEL720975:UEM720975 UOH720975:UOI720975 UYD720975:UYE720975 VHZ720975:VIA720975 VRV720975:VRW720975 WBR720975:WBS720975 WLN720975:WLO720975 WVJ720975:WVK720975 B786511:C786511 IX786511:IY786511 ST786511:SU786511 ACP786511:ACQ786511 AML786511:AMM786511 AWH786511:AWI786511 BGD786511:BGE786511 BPZ786511:BQA786511 BZV786511:BZW786511 CJR786511:CJS786511 CTN786511:CTO786511 DDJ786511:DDK786511 DNF786511:DNG786511 DXB786511:DXC786511 EGX786511:EGY786511 EQT786511:EQU786511 FAP786511:FAQ786511 FKL786511:FKM786511 FUH786511:FUI786511 GED786511:GEE786511 GNZ786511:GOA786511 GXV786511:GXW786511 HHR786511:HHS786511 HRN786511:HRO786511 IBJ786511:IBK786511 ILF786511:ILG786511 IVB786511:IVC786511 JEX786511:JEY786511 JOT786511:JOU786511 JYP786511:JYQ786511 KIL786511:KIM786511 KSH786511:KSI786511 LCD786511:LCE786511 LLZ786511:LMA786511 LVV786511:LVW786511 MFR786511:MFS786511 MPN786511:MPO786511 MZJ786511:MZK786511 NJF786511:NJG786511 NTB786511:NTC786511 OCX786511:OCY786511 OMT786511:OMU786511 OWP786511:OWQ786511 PGL786511:PGM786511 PQH786511:PQI786511 QAD786511:QAE786511 QJZ786511:QKA786511 QTV786511:QTW786511 RDR786511:RDS786511 RNN786511:RNO786511 RXJ786511:RXK786511 SHF786511:SHG786511 SRB786511:SRC786511 TAX786511:TAY786511 TKT786511:TKU786511 TUP786511:TUQ786511 UEL786511:UEM786511 UOH786511:UOI786511 UYD786511:UYE786511 VHZ786511:VIA786511 VRV786511:VRW786511 WBR786511:WBS786511 WLN786511:WLO786511 WVJ786511:WVK786511 B852047:C852047 IX852047:IY852047 ST852047:SU852047 ACP852047:ACQ852047 AML852047:AMM852047 AWH852047:AWI852047 BGD852047:BGE852047 BPZ852047:BQA852047 BZV852047:BZW852047 CJR852047:CJS852047 CTN852047:CTO852047 DDJ852047:DDK852047 DNF852047:DNG852047 DXB852047:DXC852047 EGX852047:EGY852047 EQT852047:EQU852047 FAP852047:FAQ852047 FKL852047:FKM852047 FUH852047:FUI852047 GED852047:GEE852047 GNZ852047:GOA852047 GXV852047:GXW852047 HHR852047:HHS852047 HRN852047:HRO852047 IBJ852047:IBK852047 ILF852047:ILG852047 IVB852047:IVC852047 JEX852047:JEY852047 JOT852047:JOU852047 JYP852047:JYQ852047 KIL852047:KIM852047 KSH852047:KSI852047 LCD852047:LCE852047 LLZ852047:LMA852047 LVV852047:LVW852047 MFR852047:MFS852047 MPN852047:MPO852047 MZJ852047:MZK852047 NJF852047:NJG852047 NTB852047:NTC852047 OCX852047:OCY852047 OMT852047:OMU852047 OWP852047:OWQ852047 PGL852047:PGM852047 PQH852047:PQI852047 QAD852047:QAE852047 QJZ852047:QKA852047 QTV852047:QTW852047 RDR852047:RDS852047 RNN852047:RNO852047 RXJ852047:RXK852047 SHF852047:SHG852047 SRB852047:SRC852047 TAX852047:TAY852047 TKT852047:TKU852047 TUP852047:TUQ852047 UEL852047:UEM852047 UOH852047:UOI852047 UYD852047:UYE852047 VHZ852047:VIA852047 VRV852047:VRW852047 WBR852047:WBS852047 WLN852047:WLO852047 WVJ852047:WVK852047 B917583:C917583 IX917583:IY917583 ST917583:SU917583 ACP917583:ACQ917583 AML917583:AMM917583 AWH917583:AWI917583 BGD917583:BGE917583 BPZ917583:BQA917583 BZV917583:BZW917583 CJR917583:CJS917583 CTN917583:CTO917583 DDJ917583:DDK917583 DNF917583:DNG917583 DXB917583:DXC917583 EGX917583:EGY917583 EQT917583:EQU917583 FAP917583:FAQ917583 FKL917583:FKM917583 FUH917583:FUI917583 GED917583:GEE917583 GNZ917583:GOA917583 GXV917583:GXW917583 HHR917583:HHS917583 HRN917583:HRO917583 IBJ917583:IBK917583 ILF917583:ILG917583 IVB917583:IVC917583 JEX917583:JEY917583 JOT917583:JOU917583 JYP917583:JYQ917583 KIL917583:KIM917583 KSH917583:KSI917583 LCD917583:LCE917583 LLZ917583:LMA917583 LVV917583:LVW917583 MFR917583:MFS917583 MPN917583:MPO917583 MZJ917583:MZK917583 NJF917583:NJG917583 NTB917583:NTC917583 OCX917583:OCY917583 OMT917583:OMU917583 OWP917583:OWQ917583 PGL917583:PGM917583 PQH917583:PQI917583 QAD917583:QAE917583 QJZ917583:QKA917583 QTV917583:QTW917583 RDR917583:RDS917583 RNN917583:RNO917583 RXJ917583:RXK917583 SHF917583:SHG917583 SRB917583:SRC917583 TAX917583:TAY917583 TKT917583:TKU917583 TUP917583:TUQ917583 UEL917583:UEM917583 UOH917583:UOI917583 UYD917583:UYE917583 VHZ917583:VIA917583 VRV917583:VRW917583 WBR917583:WBS917583 WLN917583:WLO917583 WVJ917583:WVK917583 B983119:C983119 IX983119:IY983119 ST983119:SU983119 ACP983119:ACQ983119 AML983119:AMM983119 AWH983119:AWI983119 BGD983119:BGE983119 BPZ983119:BQA983119 BZV983119:BZW983119 CJR983119:CJS983119 CTN983119:CTO983119 DDJ983119:DDK983119 DNF983119:DNG983119 DXB983119:DXC983119 EGX983119:EGY983119 EQT983119:EQU983119 FAP983119:FAQ983119 FKL983119:FKM983119 FUH983119:FUI983119 GED983119:GEE983119 GNZ983119:GOA983119 GXV983119:GXW983119 HHR983119:HHS983119 HRN983119:HRO983119 IBJ983119:IBK983119 ILF983119:ILG983119 IVB983119:IVC983119 JEX983119:JEY983119 JOT983119:JOU983119 JYP983119:JYQ983119 KIL983119:KIM983119 KSH983119:KSI983119 LCD983119:LCE983119 LLZ983119:LMA983119 LVV983119:LVW983119 MFR983119:MFS983119 MPN983119:MPO983119 MZJ983119:MZK983119 NJF983119:NJG983119 NTB983119:NTC983119 OCX983119:OCY983119 OMT983119:OMU983119 OWP983119:OWQ983119 PGL983119:PGM983119 PQH983119:PQI983119 QAD983119:QAE983119 QJZ983119:QKA983119 QTV983119:QTW983119 RDR983119:RDS983119 RNN983119:RNO983119 RXJ983119:RXK983119 SHF983119:SHG983119 SRB983119:SRC983119 TAX983119:TAY983119 TKT983119:TKU983119 TUP983119:TUQ983119 UEL983119:UEM983119 UOH983119:UOI983119 UYD983119:UYE983119 VHZ983119:VIA983119 VRV983119:VRW983119 WBR983119:WBS983119 WLN983119:WLO983119 B79:C79">
      <formula1>$T$70:$T$72</formula1>
    </dataValidation>
    <dataValidation type="list" allowBlank="1" sqref="B27:C27 IX27:IY27 ST27:SU27 ACP27:ACQ27 AML27:AMM27 AWH27:AWI27 BGD27:BGE27 BPZ27:BQA27 BZV27:BZW27 CJR27:CJS27 CTN27:CTO27 DDJ27:DDK27 DNF27:DNG27 DXB27:DXC27 EGX27:EGY27 EQT27:EQU27 FAP27:FAQ27 FKL27:FKM27 FUH27:FUI27 GED27:GEE27 GNZ27:GOA27 GXV27:GXW27 HHR27:HHS27 HRN27:HRO27 IBJ27:IBK27 ILF27:ILG27 IVB27:IVC27 JEX27:JEY27 JOT27:JOU27 JYP27:JYQ27 KIL27:KIM27 KSH27:KSI27 LCD27:LCE27 LLZ27:LMA27 LVV27:LVW27 MFR27:MFS27 MPN27:MPO27 MZJ27:MZK27 NJF27:NJG27 NTB27:NTC27 OCX27:OCY27 OMT27:OMU27 OWP27:OWQ27 PGL27:PGM27 PQH27:PQI27 QAD27:QAE27 QJZ27:QKA27 QTV27:QTW27 RDR27:RDS27 RNN27:RNO27 RXJ27:RXK27 SHF27:SHG27 SRB27:SRC27 TAX27:TAY27 TKT27:TKU27 TUP27:TUQ27 UEL27:UEM27 UOH27:UOI27 UYD27:UYE27 VHZ27:VIA27 VRV27:VRW27 WBR27:WBS27 WLN27:WLO27 WVJ27:WVK27 B65563:C65563 IX65563:IY65563 ST65563:SU65563 ACP65563:ACQ65563 AML65563:AMM65563 AWH65563:AWI65563 BGD65563:BGE65563 BPZ65563:BQA65563 BZV65563:BZW65563 CJR65563:CJS65563 CTN65563:CTO65563 DDJ65563:DDK65563 DNF65563:DNG65563 DXB65563:DXC65563 EGX65563:EGY65563 EQT65563:EQU65563 FAP65563:FAQ65563 FKL65563:FKM65563 FUH65563:FUI65563 GED65563:GEE65563 GNZ65563:GOA65563 GXV65563:GXW65563 HHR65563:HHS65563 HRN65563:HRO65563 IBJ65563:IBK65563 ILF65563:ILG65563 IVB65563:IVC65563 JEX65563:JEY65563 JOT65563:JOU65563 JYP65563:JYQ65563 KIL65563:KIM65563 KSH65563:KSI65563 LCD65563:LCE65563 LLZ65563:LMA65563 LVV65563:LVW65563 MFR65563:MFS65563 MPN65563:MPO65563 MZJ65563:MZK65563 NJF65563:NJG65563 NTB65563:NTC65563 OCX65563:OCY65563 OMT65563:OMU65563 OWP65563:OWQ65563 PGL65563:PGM65563 PQH65563:PQI65563 QAD65563:QAE65563 QJZ65563:QKA65563 QTV65563:QTW65563 RDR65563:RDS65563 RNN65563:RNO65563 RXJ65563:RXK65563 SHF65563:SHG65563 SRB65563:SRC65563 TAX65563:TAY65563 TKT65563:TKU65563 TUP65563:TUQ65563 UEL65563:UEM65563 UOH65563:UOI65563 UYD65563:UYE65563 VHZ65563:VIA65563 VRV65563:VRW65563 WBR65563:WBS65563 WLN65563:WLO65563 WVJ65563:WVK65563 B131099:C131099 IX131099:IY131099 ST131099:SU131099 ACP131099:ACQ131099 AML131099:AMM131099 AWH131099:AWI131099 BGD131099:BGE131099 BPZ131099:BQA131099 BZV131099:BZW131099 CJR131099:CJS131099 CTN131099:CTO131099 DDJ131099:DDK131099 DNF131099:DNG131099 DXB131099:DXC131099 EGX131099:EGY131099 EQT131099:EQU131099 FAP131099:FAQ131099 FKL131099:FKM131099 FUH131099:FUI131099 GED131099:GEE131099 GNZ131099:GOA131099 GXV131099:GXW131099 HHR131099:HHS131099 HRN131099:HRO131099 IBJ131099:IBK131099 ILF131099:ILG131099 IVB131099:IVC131099 JEX131099:JEY131099 JOT131099:JOU131099 JYP131099:JYQ131099 KIL131099:KIM131099 KSH131099:KSI131099 LCD131099:LCE131099 LLZ131099:LMA131099 LVV131099:LVW131099 MFR131099:MFS131099 MPN131099:MPO131099 MZJ131099:MZK131099 NJF131099:NJG131099 NTB131099:NTC131099 OCX131099:OCY131099 OMT131099:OMU131099 OWP131099:OWQ131099 PGL131099:PGM131099 PQH131099:PQI131099 QAD131099:QAE131099 QJZ131099:QKA131099 QTV131099:QTW131099 RDR131099:RDS131099 RNN131099:RNO131099 RXJ131099:RXK131099 SHF131099:SHG131099 SRB131099:SRC131099 TAX131099:TAY131099 TKT131099:TKU131099 TUP131099:TUQ131099 UEL131099:UEM131099 UOH131099:UOI131099 UYD131099:UYE131099 VHZ131099:VIA131099 VRV131099:VRW131099 WBR131099:WBS131099 WLN131099:WLO131099 WVJ131099:WVK131099 B196635:C196635 IX196635:IY196635 ST196635:SU196635 ACP196635:ACQ196635 AML196635:AMM196635 AWH196635:AWI196635 BGD196635:BGE196635 BPZ196635:BQA196635 BZV196635:BZW196635 CJR196635:CJS196635 CTN196635:CTO196635 DDJ196635:DDK196635 DNF196635:DNG196635 DXB196635:DXC196635 EGX196635:EGY196635 EQT196635:EQU196635 FAP196635:FAQ196635 FKL196635:FKM196635 FUH196635:FUI196635 GED196635:GEE196635 GNZ196635:GOA196635 GXV196635:GXW196635 HHR196635:HHS196635 HRN196635:HRO196635 IBJ196635:IBK196635 ILF196635:ILG196635 IVB196635:IVC196635 JEX196635:JEY196635 JOT196635:JOU196635 JYP196635:JYQ196635 KIL196635:KIM196635 KSH196635:KSI196635 LCD196635:LCE196635 LLZ196635:LMA196635 LVV196635:LVW196635 MFR196635:MFS196635 MPN196635:MPO196635 MZJ196635:MZK196635 NJF196635:NJG196635 NTB196635:NTC196635 OCX196635:OCY196635 OMT196635:OMU196635 OWP196635:OWQ196635 PGL196635:PGM196635 PQH196635:PQI196635 QAD196635:QAE196635 QJZ196635:QKA196635 QTV196635:QTW196635 RDR196635:RDS196635 RNN196635:RNO196635 RXJ196635:RXK196635 SHF196635:SHG196635 SRB196635:SRC196635 TAX196635:TAY196635 TKT196635:TKU196635 TUP196635:TUQ196635 UEL196635:UEM196635 UOH196635:UOI196635 UYD196635:UYE196635 VHZ196635:VIA196635 VRV196635:VRW196635 WBR196635:WBS196635 WLN196635:WLO196635 WVJ196635:WVK196635 B262171:C262171 IX262171:IY262171 ST262171:SU262171 ACP262171:ACQ262171 AML262171:AMM262171 AWH262171:AWI262171 BGD262171:BGE262171 BPZ262171:BQA262171 BZV262171:BZW262171 CJR262171:CJS262171 CTN262171:CTO262171 DDJ262171:DDK262171 DNF262171:DNG262171 DXB262171:DXC262171 EGX262171:EGY262171 EQT262171:EQU262171 FAP262171:FAQ262171 FKL262171:FKM262171 FUH262171:FUI262171 GED262171:GEE262171 GNZ262171:GOA262171 GXV262171:GXW262171 HHR262171:HHS262171 HRN262171:HRO262171 IBJ262171:IBK262171 ILF262171:ILG262171 IVB262171:IVC262171 JEX262171:JEY262171 JOT262171:JOU262171 JYP262171:JYQ262171 KIL262171:KIM262171 KSH262171:KSI262171 LCD262171:LCE262171 LLZ262171:LMA262171 LVV262171:LVW262171 MFR262171:MFS262171 MPN262171:MPO262171 MZJ262171:MZK262171 NJF262171:NJG262171 NTB262171:NTC262171 OCX262171:OCY262171 OMT262171:OMU262171 OWP262171:OWQ262171 PGL262171:PGM262171 PQH262171:PQI262171 QAD262171:QAE262171 QJZ262171:QKA262171 QTV262171:QTW262171 RDR262171:RDS262171 RNN262171:RNO262171 RXJ262171:RXK262171 SHF262171:SHG262171 SRB262171:SRC262171 TAX262171:TAY262171 TKT262171:TKU262171 TUP262171:TUQ262171 UEL262171:UEM262171 UOH262171:UOI262171 UYD262171:UYE262171 VHZ262171:VIA262171 VRV262171:VRW262171 WBR262171:WBS262171 WLN262171:WLO262171 WVJ262171:WVK262171 B327707:C327707 IX327707:IY327707 ST327707:SU327707 ACP327707:ACQ327707 AML327707:AMM327707 AWH327707:AWI327707 BGD327707:BGE327707 BPZ327707:BQA327707 BZV327707:BZW327707 CJR327707:CJS327707 CTN327707:CTO327707 DDJ327707:DDK327707 DNF327707:DNG327707 DXB327707:DXC327707 EGX327707:EGY327707 EQT327707:EQU327707 FAP327707:FAQ327707 FKL327707:FKM327707 FUH327707:FUI327707 GED327707:GEE327707 GNZ327707:GOA327707 GXV327707:GXW327707 HHR327707:HHS327707 HRN327707:HRO327707 IBJ327707:IBK327707 ILF327707:ILG327707 IVB327707:IVC327707 JEX327707:JEY327707 JOT327707:JOU327707 JYP327707:JYQ327707 KIL327707:KIM327707 KSH327707:KSI327707 LCD327707:LCE327707 LLZ327707:LMA327707 LVV327707:LVW327707 MFR327707:MFS327707 MPN327707:MPO327707 MZJ327707:MZK327707 NJF327707:NJG327707 NTB327707:NTC327707 OCX327707:OCY327707 OMT327707:OMU327707 OWP327707:OWQ327707 PGL327707:PGM327707 PQH327707:PQI327707 QAD327707:QAE327707 QJZ327707:QKA327707 QTV327707:QTW327707 RDR327707:RDS327707 RNN327707:RNO327707 RXJ327707:RXK327707 SHF327707:SHG327707 SRB327707:SRC327707 TAX327707:TAY327707 TKT327707:TKU327707 TUP327707:TUQ327707 UEL327707:UEM327707 UOH327707:UOI327707 UYD327707:UYE327707 VHZ327707:VIA327707 VRV327707:VRW327707 WBR327707:WBS327707 WLN327707:WLO327707 WVJ327707:WVK327707 B393243:C393243 IX393243:IY393243 ST393243:SU393243 ACP393243:ACQ393243 AML393243:AMM393243 AWH393243:AWI393243 BGD393243:BGE393243 BPZ393243:BQA393243 BZV393243:BZW393243 CJR393243:CJS393243 CTN393243:CTO393243 DDJ393243:DDK393243 DNF393243:DNG393243 DXB393243:DXC393243 EGX393243:EGY393243 EQT393243:EQU393243 FAP393243:FAQ393243 FKL393243:FKM393243 FUH393243:FUI393243 GED393243:GEE393243 GNZ393243:GOA393243 GXV393243:GXW393243 HHR393243:HHS393243 HRN393243:HRO393243 IBJ393243:IBK393243 ILF393243:ILG393243 IVB393243:IVC393243 JEX393243:JEY393243 JOT393243:JOU393243 JYP393243:JYQ393243 KIL393243:KIM393243 KSH393243:KSI393243 LCD393243:LCE393243 LLZ393243:LMA393243 LVV393243:LVW393243 MFR393243:MFS393243 MPN393243:MPO393243 MZJ393243:MZK393243 NJF393243:NJG393243 NTB393243:NTC393243 OCX393243:OCY393243 OMT393243:OMU393243 OWP393243:OWQ393243 PGL393243:PGM393243 PQH393243:PQI393243 QAD393243:QAE393243 QJZ393243:QKA393243 QTV393243:QTW393243 RDR393243:RDS393243 RNN393243:RNO393243 RXJ393243:RXK393243 SHF393243:SHG393243 SRB393243:SRC393243 TAX393243:TAY393243 TKT393243:TKU393243 TUP393243:TUQ393243 UEL393243:UEM393243 UOH393243:UOI393243 UYD393243:UYE393243 VHZ393243:VIA393243 VRV393243:VRW393243 WBR393243:WBS393243 WLN393243:WLO393243 WVJ393243:WVK393243 B458779:C458779 IX458779:IY458779 ST458779:SU458779 ACP458779:ACQ458779 AML458779:AMM458779 AWH458779:AWI458779 BGD458779:BGE458779 BPZ458779:BQA458779 BZV458779:BZW458779 CJR458779:CJS458779 CTN458779:CTO458779 DDJ458779:DDK458779 DNF458779:DNG458779 DXB458779:DXC458779 EGX458779:EGY458779 EQT458779:EQU458779 FAP458779:FAQ458779 FKL458779:FKM458779 FUH458779:FUI458779 GED458779:GEE458779 GNZ458779:GOA458779 GXV458779:GXW458779 HHR458779:HHS458779 HRN458779:HRO458779 IBJ458779:IBK458779 ILF458779:ILG458779 IVB458779:IVC458779 JEX458779:JEY458779 JOT458779:JOU458779 JYP458779:JYQ458779 KIL458779:KIM458779 KSH458779:KSI458779 LCD458779:LCE458779 LLZ458779:LMA458779 LVV458779:LVW458779 MFR458779:MFS458779 MPN458779:MPO458779 MZJ458779:MZK458779 NJF458779:NJG458779 NTB458779:NTC458779 OCX458779:OCY458779 OMT458779:OMU458779 OWP458779:OWQ458779 PGL458779:PGM458779 PQH458779:PQI458779 QAD458779:QAE458779 QJZ458779:QKA458779 QTV458779:QTW458779 RDR458779:RDS458779 RNN458779:RNO458779 RXJ458779:RXK458779 SHF458779:SHG458779 SRB458779:SRC458779 TAX458779:TAY458779 TKT458779:TKU458779 TUP458779:TUQ458779 UEL458779:UEM458779 UOH458779:UOI458779 UYD458779:UYE458779 VHZ458779:VIA458779 VRV458779:VRW458779 WBR458779:WBS458779 WLN458779:WLO458779 WVJ458779:WVK458779 B524315:C524315 IX524315:IY524315 ST524315:SU524315 ACP524315:ACQ524315 AML524315:AMM524315 AWH524315:AWI524315 BGD524315:BGE524315 BPZ524315:BQA524315 BZV524315:BZW524315 CJR524315:CJS524315 CTN524315:CTO524315 DDJ524315:DDK524315 DNF524315:DNG524315 DXB524315:DXC524315 EGX524315:EGY524315 EQT524315:EQU524315 FAP524315:FAQ524315 FKL524315:FKM524315 FUH524315:FUI524315 GED524315:GEE524315 GNZ524315:GOA524315 GXV524315:GXW524315 HHR524315:HHS524315 HRN524315:HRO524315 IBJ524315:IBK524315 ILF524315:ILG524315 IVB524315:IVC524315 JEX524315:JEY524315 JOT524315:JOU524315 JYP524315:JYQ524315 KIL524315:KIM524315 KSH524315:KSI524315 LCD524315:LCE524315 LLZ524315:LMA524315 LVV524315:LVW524315 MFR524315:MFS524315 MPN524315:MPO524315 MZJ524315:MZK524315 NJF524315:NJG524315 NTB524315:NTC524315 OCX524315:OCY524315 OMT524315:OMU524315 OWP524315:OWQ524315 PGL524315:PGM524315 PQH524315:PQI524315 QAD524315:QAE524315 QJZ524315:QKA524315 QTV524315:QTW524315 RDR524315:RDS524315 RNN524315:RNO524315 RXJ524315:RXK524315 SHF524315:SHG524315 SRB524315:SRC524315 TAX524315:TAY524315 TKT524315:TKU524315 TUP524315:TUQ524315 UEL524315:UEM524315 UOH524315:UOI524315 UYD524315:UYE524315 VHZ524315:VIA524315 VRV524315:VRW524315 WBR524315:WBS524315 WLN524315:WLO524315 WVJ524315:WVK524315 B589851:C589851 IX589851:IY589851 ST589851:SU589851 ACP589851:ACQ589851 AML589851:AMM589851 AWH589851:AWI589851 BGD589851:BGE589851 BPZ589851:BQA589851 BZV589851:BZW589851 CJR589851:CJS589851 CTN589851:CTO589851 DDJ589851:DDK589851 DNF589851:DNG589851 DXB589851:DXC589851 EGX589851:EGY589851 EQT589851:EQU589851 FAP589851:FAQ589851 FKL589851:FKM589851 FUH589851:FUI589851 GED589851:GEE589851 GNZ589851:GOA589851 GXV589851:GXW589851 HHR589851:HHS589851 HRN589851:HRO589851 IBJ589851:IBK589851 ILF589851:ILG589851 IVB589851:IVC589851 JEX589851:JEY589851 JOT589851:JOU589851 JYP589851:JYQ589851 KIL589851:KIM589851 KSH589851:KSI589851 LCD589851:LCE589851 LLZ589851:LMA589851 LVV589851:LVW589851 MFR589851:MFS589851 MPN589851:MPO589851 MZJ589851:MZK589851 NJF589851:NJG589851 NTB589851:NTC589851 OCX589851:OCY589851 OMT589851:OMU589851 OWP589851:OWQ589851 PGL589851:PGM589851 PQH589851:PQI589851 QAD589851:QAE589851 QJZ589851:QKA589851 QTV589851:QTW589851 RDR589851:RDS589851 RNN589851:RNO589851 RXJ589851:RXK589851 SHF589851:SHG589851 SRB589851:SRC589851 TAX589851:TAY589851 TKT589851:TKU589851 TUP589851:TUQ589851 UEL589851:UEM589851 UOH589851:UOI589851 UYD589851:UYE589851 VHZ589851:VIA589851 VRV589851:VRW589851 WBR589851:WBS589851 WLN589851:WLO589851 WVJ589851:WVK589851 B655387:C655387 IX655387:IY655387 ST655387:SU655387 ACP655387:ACQ655387 AML655387:AMM655387 AWH655387:AWI655387 BGD655387:BGE655387 BPZ655387:BQA655387 BZV655387:BZW655387 CJR655387:CJS655387 CTN655387:CTO655387 DDJ655387:DDK655387 DNF655387:DNG655387 DXB655387:DXC655387 EGX655387:EGY655387 EQT655387:EQU655387 FAP655387:FAQ655387 FKL655387:FKM655387 FUH655387:FUI655387 GED655387:GEE655387 GNZ655387:GOA655387 GXV655387:GXW655387 HHR655387:HHS655387 HRN655387:HRO655387 IBJ655387:IBK655387 ILF655387:ILG655387 IVB655387:IVC655387 JEX655387:JEY655387 JOT655387:JOU655387 JYP655387:JYQ655387 KIL655387:KIM655387 KSH655387:KSI655387 LCD655387:LCE655387 LLZ655387:LMA655387 LVV655387:LVW655387 MFR655387:MFS655387 MPN655387:MPO655387 MZJ655387:MZK655387 NJF655387:NJG655387 NTB655387:NTC655387 OCX655387:OCY655387 OMT655387:OMU655387 OWP655387:OWQ655387 PGL655387:PGM655387 PQH655387:PQI655387 QAD655387:QAE655387 QJZ655387:QKA655387 QTV655387:QTW655387 RDR655387:RDS655387 RNN655387:RNO655387 RXJ655387:RXK655387 SHF655387:SHG655387 SRB655387:SRC655387 TAX655387:TAY655387 TKT655387:TKU655387 TUP655387:TUQ655387 UEL655387:UEM655387 UOH655387:UOI655387 UYD655387:UYE655387 VHZ655387:VIA655387 VRV655387:VRW655387 WBR655387:WBS655387 WLN655387:WLO655387 WVJ655387:WVK655387 B720923:C720923 IX720923:IY720923 ST720923:SU720923 ACP720923:ACQ720923 AML720923:AMM720923 AWH720923:AWI720923 BGD720923:BGE720923 BPZ720923:BQA720923 BZV720923:BZW720923 CJR720923:CJS720923 CTN720923:CTO720923 DDJ720923:DDK720923 DNF720923:DNG720923 DXB720923:DXC720923 EGX720923:EGY720923 EQT720923:EQU720923 FAP720923:FAQ720923 FKL720923:FKM720923 FUH720923:FUI720923 GED720923:GEE720923 GNZ720923:GOA720923 GXV720923:GXW720923 HHR720923:HHS720923 HRN720923:HRO720923 IBJ720923:IBK720923 ILF720923:ILG720923 IVB720923:IVC720923 JEX720923:JEY720923 JOT720923:JOU720923 JYP720923:JYQ720923 KIL720923:KIM720923 KSH720923:KSI720923 LCD720923:LCE720923 LLZ720923:LMA720923 LVV720923:LVW720923 MFR720923:MFS720923 MPN720923:MPO720923 MZJ720923:MZK720923 NJF720923:NJG720923 NTB720923:NTC720923 OCX720923:OCY720923 OMT720923:OMU720923 OWP720923:OWQ720923 PGL720923:PGM720923 PQH720923:PQI720923 QAD720923:QAE720923 QJZ720923:QKA720923 QTV720923:QTW720923 RDR720923:RDS720923 RNN720923:RNO720923 RXJ720923:RXK720923 SHF720923:SHG720923 SRB720923:SRC720923 TAX720923:TAY720923 TKT720923:TKU720923 TUP720923:TUQ720923 UEL720923:UEM720923 UOH720923:UOI720923 UYD720923:UYE720923 VHZ720923:VIA720923 VRV720923:VRW720923 WBR720923:WBS720923 WLN720923:WLO720923 WVJ720923:WVK720923 B786459:C786459 IX786459:IY786459 ST786459:SU786459 ACP786459:ACQ786459 AML786459:AMM786459 AWH786459:AWI786459 BGD786459:BGE786459 BPZ786459:BQA786459 BZV786459:BZW786459 CJR786459:CJS786459 CTN786459:CTO786459 DDJ786459:DDK786459 DNF786459:DNG786459 DXB786459:DXC786459 EGX786459:EGY786459 EQT786459:EQU786459 FAP786459:FAQ786459 FKL786459:FKM786459 FUH786459:FUI786459 GED786459:GEE786459 GNZ786459:GOA786459 GXV786459:GXW786459 HHR786459:HHS786459 HRN786459:HRO786459 IBJ786459:IBK786459 ILF786459:ILG786459 IVB786459:IVC786459 JEX786459:JEY786459 JOT786459:JOU786459 JYP786459:JYQ786459 KIL786459:KIM786459 KSH786459:KSI786459 LCD786459:LCE786459 LLZ786459:LMA786459 LVV786459:LVW786459 MFR786459:MFS786459 MPN786459:MPO786459 MZJ786459:MZK786459 NJF786459:NJG786459 NTB786459:NTC786459 OCX786459:OCY786459 OMT786459:OMU786459 OWP786459:OWQ786459 PGL786459:PGM786459 PQH786459:PQI786459 QAD786459:QAE786459 QJZ786459:QKA786459 QTV786459:QTW786459 RDR786459:RDS786459 RNN786459:RNO786459 RXJ786459:RXK786459 SHF786459:SHG786459 SRB786459:SRC786459 TAX786459:TAY786459 TKT786459:TKU786459 TUP786459:TUQ786459 UEL786459:UEM786459 UOH786459:UOI786459 UYD786459:UYE786459 VHZ786459:VIA786459 VRV786459:VRW786459 WBR786459:WBS786459 WLN786459:WLO786459 WVJ786459:WVK786459 B851995:C851995 IX851995:IY851995 ST851995:SU851995 ACP851995:ACQ851995 AML851995:AMM851995 AWH851995:AWI851995 BGD851995:BGE851995 BPZ851995:BQA851995 BZV851995:BZW851995 CJR851995:CJS851995 CTN851995:CTO851995 DDJ851995:DDK851995 DNF851995:DNG851995 DXB851995:DXC851995 EGX851995:EGY851995 EQT851995:EQU851995 FAP851995:FAQ851995 FKL851995:FKM851995 FUH851995:FUI851995 GED851995:GEE851995 GNZ851995:GOA851995 GXV851995:GXW851995 HHR851995:HHS851995 HRN851995:HRO851995 IBJ851995:IBK851995 ILF851995:ILG851995 IVB851995:IVC851995 JEX851995:JEY851995 JOT851995:JOU851995 JYP851995:JYQ851995 KIL851995:KIM851995 KSH851995:KSI851995 LCD851995:LCE851995 LLZ851995:LMA851995 LVV851995:LVW851995 MFR851995:MFS851995 MPN851995:MPO851995 MZJ851995:MZK851995 NJF851995:NJG851995 NTB851995:NTC851995 OCX851995:OCY851995 OMT851995:OMU851995 OWP851995:OWQ851995 PGL851995:PGM851995 PQH851995:PQI851995 QAD851995:QAE851995 QJZ851995:QKA851995 QTV851995:QTW851995 RDR851995:RDS851995 RNN851995:RNO851995 RXJ851995:RXK851995 SHF851995:SHG851995 SRB851995:SRC851995 TAX851995:TAY851995 TKT851995:TKU851995 TUP851995:TUQ851995 UEL851995:UEM851995 UOH851995:UOI851995 UYD851995:UYE851995 VHZ851995:VIA851995 VRV851995:VRW851995 WBR851995:WBS851995 WLN851995:WLO851995 WVJ851995:WVK851995 B917531:C917531 IX917531:IY917531 ST917531:SU917531 ACP917531:ACQ917531 AML917531:AMM917531 AWH917531:AWI917531 BGD917531:BGE917531 BPZ917531:BQA917531 BZV917531:BZW917531 CJR917531:CJS917531 CTN917531:CTO917531 DDJ917531:DDK917531 DNF917531:DNG917531 DXB917531:DXC917531 EGX917531:EGY917531 EQT917531:EQU917531 FAP917531:FAQ917531 FKL917531:FKM917531 FUH917531:FUI917531 GED917531:GEE917531 GNZ917531:GOA917531 GXV917531:GXW917531 HHR917531:HHS917531 HRN917531:HRO917531 IBJ917531:IBK917531 ILF917531:ILG917531 IVB917531:IVC917531 JEX917531:JEY917531 JOT917531:JOU917531 JYP917531:JYQ917531 KIL917531:KIM917531 KSH917531:KSI917531 LCD917531:LCE917531 LLZ917531:LMA917531 LVV917531:LVW917531 MFR917531:MFS917531 MPN917531:MPO917531 MZJ917531:MZK917531 NJF917531:NJG917531 NTB917531:NTC917531 OCX917531:OCY917531 OMT917531:OMU917531 OWP917531:OWQ917531 PGL917531:PGM917531 PQH917531:PQI917531 QAD917531:QAE917531 QJZ917531:QKA917531 QTV917531:QTW917531 RDR917531:RDS917531 RNN917531:RNO917531 RXJ917531:RXK917531 SHF917531:SHG917531 SRB917531:SRC917531 TAX917531:TAY917531 TKT917531:TKU917531 TUP917531:TUQ917531 UEL917531:UEM917531 UOH917531:UOI917531 UYD917531:UYE917531 VHZ917531:VIA917531 VRV917531:VRW917531 WBR917531:WBS917531 WLN917531:WLO917531 WVJ917531:WVK917531 B983067:C983067 IX983067:IY983067 ST983067:SU983067 ACP983067:ACQ983067 AML983067:AMM983067 AWH983067:AWI983067 BGD983067:BGE983067 BPZ983067:BQA983067 BZV983067:BZW983067 CJR983067:CJS983067 CTN983067:CTO983067 DDJ983067:DDK983067 DNF983067:DNG983067 DXB983067:DXC983067 EGX983067:EGY983067 EQT983067:EQU983067 FAP983067:FAQ983067 FKL983067:FKM983067 FUH983067:FUI983067 GED983067:GEE983067 GNZ983067:GOA983067 GXV983067:GXW983067 HHR983067:HHS983067 HRN983067:HRO983067 IBJ983067:IBK983067 ILF983067:ILG983067 IVB983067:IVC983067 JEX983067:JEY983067 JOT983067:JOU983067 JYP983067:JYQ983067 KIL983067:KIM983067 KSH983067:KSI983067 LCD983067:LCE983067 LLZ983067:LMA983067 LVV983067:LVW983067 MFR983067:MFS983067 MPN983067:MPO983067 MZJ983067:MZK983067 NJF983067:NJG983067 NTB983067:NTC983067 OCX983067:OCY983067 OMT983067:OMU983067 OWP983067:OWQ983067 PGL983067:PGM983067 PQH983067:PQI983067 QAD983067:QAE983067 QJZ983067:QKA983067 QTV983067:QTW983067 RDR983067:RDS983067 RNN983067:RNO983067 RXJ983067:RXK983067 SHF983067:SHG983067 SRB983067:SRC983067 TAX983067:TAY983067 TKT983067:TKU983067 TUP983067:TUQ983067 UEL983067:UEM983067 UOH983067:UOI983067 UYD983067:UYE983067 VHZ983067:VIA983067 VRV983067:VRW983067 WBR983067:WBS983067 WLN983067:WLO983067 WVJ983067:WVK983067 WVJ983133:WVK983133 IX76:IY76 ST76:SU76 ACP76:ACQ76 AML76:AMM76 AWH76:AWI76 BGD76:BGE76 BPZ76:BQA76 BZV76:BZW76 CJR76:CJS76 CTN76:CTO76 DDJ76:DDK76 DNF76:DNG76 DXB76:DXC76 EGX76:EGY76 EQT76:EQU76 FAP76:FAQ76 FKL76:FKM76 FUH76:FUI76 GED76:GEE76 GNZ76:GOA76 GXV76:GXW76 HHR76:HHS76 HRN76:HRO76 IBJ76:IBK76 ILF76:ILG76 IVB76:IVC76 JEX76:JEY76 JOT76:JOU76 JYP76:JYQ76 KIL76:KIM76 KSH76:KSI76 LCD76:LCE76 LLZ76:LMA76 LVV76:LVW76 MFR76:MFS76 MPN76:MPO76 MZJ76:MZK76 NJF76:NJG76 NTB76:NTC76 OCX76:OCY76 OMT76:OMU76 OWP76:OWQ76 PGL76:PGM76 PQH76:PQI76 QAD76:QAE76 QJZ76:QKA76 QTV76:QTW76 RDR76:RDS76 RNN76:RNO76 RXJ76:RXK76 SHF76:SHG76 SRB76:SRC76 TAX76:TAY76 TKT76:TKU76 TUP76:TUQ76 UEL76:UEM76 UOH76:UOI76 UYD76:UYE76 VHZ76:VIA76 VRV76:VRW76 WBR76:WBS76 WLN76:WLO76 WVJ76:WVK76 B65612:C65612 IX65612:IY65612 ST65612:SU65612 ACP65612:ACQ65612 AML65612:AMM65612 AWH65612:AWI65612 BGD65612:BGE65612 BPZ65612:BQA65612 BZV65612:BZW65612 CJR65612:CJS65612 CTN65612:CTO65612 DDJ65612:DDK65612 DNF65612:DNG65612 DXB65612:DXC65612 EGX65612:EGY65612 EQT65612:EQU65612 FAP65612:FAQ65612 FKL65612:FKM65612 FUH65612:FUI65612 GED65612:GEE65612 GNZ65612:GOA65612 GXV65612:GXW65612 HHR65612:HHS65612 HRN65612:HRO65612 IBJ65612:IBK65612 ILF65612:ILG65612 IVB65612:IVC65612 JEX65612:JEY65612 JOT65612:JOU65612 JYP65612:JYQ65612 KIL65612:KIM65612 KSH65612:KSI65612 LCD65612:LCE65612 LLZ65612:LMA65612 LVV65612:LVW65612 MFR65612:MFS65612 MPN65612:MPO65612 MZJ65612:MZK65612 NJF65612:NJG65612 NTB65612:NTC65612 OCX65612:OCY65612 OMT65612:OMU65612 OWP65612:OWQ65612 PGL65612:PGM65612 PQH65612:PQI65612 QAD65612:QAE65612 QJZ65612:QKA65612 QTV65612:QTW65612 RDR65612:RDS65612 RNN65612:RNO65612 RXJ65612:RXK65612 SHF65612:SHG65612 SRB65612:SRC65612 TAX65612:TAY65612 TKT65612:TKU65612 TUP65612:TUQ65612 UEL65612:UEM65612 UOH65612:UOI65612 UYD65612:UYE65612 VHZ65612:VIA65612 VRV65612:VRW65612 WBR65612:WBS65612 WLN65612:WLO65612 WVJ65612:WVK65612 B131148:C131148 IX131148:IY131148 ST131148:SU131148 ACP131148:ACQ131148 AML131148:AMM131148 AWH131148:AWI131148 BGD131148:BGE131148 BPZ131148:BQA131148 BZV131148:BZW131148 CJR131148:CJS131148 CTN131148:CTO131148 DDJ131148:DDK131148 DNF131148:DNG131148 DXB131148:DXC131148 EGX131148:EGY131148 EQT131148:EQU131148 FAP131148:FAQ131148 FKL131148:FKM131148 FUH131148:FUI131148 GED131148:GEE131148 GNZ131148:GOA131148 GXV131148:GXW131148 HHR131148:HHS131148 HRN131148:HRO131148 IBJ131148:IBK131148 ILF131148:ILG131148 IVB131148:IVC131148 JEX131148:JEY131148 JOT131148:JOU131148 JYP131148:JYQ131148 KIL131148:KIM131148 KSH131148:KSI131148 LCD131148:LCE131148 LLZ131148:LMA131148 LVV131148:LVW131148 MFR131148:MFS131148 MPN131148:MPO131148 MZJ131148:MZK131148 NJF131148:NJG131148 NTB131148:NTC131148 OCX131148:OCY131148 OMT131148:OMU131148 OWP131148:OWQ131148 PGL131148:PGM131148 PQH131148:PQI131148 QAD131148:QAE131148 QJZ131148:QKA131148 QTV131148:QTW131148 RDR131148:RDS131148 RNN131148:RNO131148 RXJ131148:RXK131148 SHF131148:SHG131148 SRB131148:SRC131148 TAX131148:TAY131148 TKT131148:TKU131148 TUP131148:TUQ131148 UEL131148:UEM131148 UOH131148:UOI131148 UYD131148:UYE131148 VHZ131148:VIA131148 VRV131148:VRW131148 WBR131148:WBS131148 WLN131148:WLO131148 WVJ131148:WVK131148 B196684:C196684 IX196684:IY196684 ST196684:SU196684 ACP196684:ACQ196684 AML196684:AMM196684 AWH196684:AWI196684 BGD196684:BGE196684 BPZ196684:BQA196684 BZV196684:BZW196684 CJR196684:CJS196684 CTN196684:CTO196684 DDJ196684:DDK196684 DNF196684:DNG196684 DXB196684:DXC196684 EGX196684:EGY196684 EQT196684:EQU196684 FAP196684:FAQ196684 FKL196684:FKM196684 FUH196684:FUI196684 GED196684:GEE196684 GNZ196684:GOA196684 GXV196684:GXW196684 HHR196684:HHS196684 HRN196684:HRO196684 IBJ196684:IBK196684 ILF196684:ILG196684 IVB196684:IVC196684 JEX196684:JEY196684 JOT196684:JOU196684 JYP196684:JYQ196684 KIL196684:KIM196684 KSH196684:KSI196684 LCD196684:LCE196684 LLZ196684:LMA196684 LVV196684:LVW196684 MFR196684:MFS196684 MPN196684:MPO196684 MZJ196684:MZK196684 NJF196684:NJG196684 NTB196684:NTC196684 OCX196684:OCY196684 OMT196684:OMU196684 OWP196684:OWQ196684 PGL196684:PGM196684 PQH196684:PQI196684 QAD196684:QAE196684 QJZ196684:QKA196684 QTV196684:QTW196684 RDR196684:RDS196684 RNN196684:RNO196684 RXJ196684:RXK196684 SHF196684:SHG196684 SRB196684:SRC196684 TAX196684:TAY196684 TKT196684:TKU196684 TUP196684:TUQ196684 UEL196684:UEM196684 UOH196684:UOI196684 UYD196684:UYE196684 VHZ196684:VIA196684 VRV196684:VRW196684 WBR196684:WBS196684 WLN196684:WLO196684 WVJ196684:WVK196684 B262220:C262220 IX262220:IY262220 ST262220:SU262220 ACP262220:ACQ262220 AML262220:AMM262220 AWH262220:AWI262220 BGD262220:BGE262220 BPZ262220:BQA262220 BZV262220:BZW262220 CJR262220:CJS262220 CTN262220:CTO262220 DDJ262220:DDK262220 DNF262220:DNG262220 DXB262220:DXC262220 EGX262220:EGY262220 EQT262220:EQU262220 FAP262220:FAQ262220 FKL262220:FKM262220 FUH262220:FUI262220 GED262220:GEE262220 GNZ262220:GOA262220 GXV262220:GXW262220 HHR262220:HHS262220 HRN262220:HRO262220 IBJ262220:IBK262220 ILF262220:ILG262220 IVB262220:IVC262220 JEX262220:JEY262220 JOT262220:JOU262220 JYP262220:JYQ262220 KIL262220:KIM262220 KSH262220:KSI262220 LCD262220:LCE262220 LLZ262220:LMA262220 LVV262220:LVW262220 MFR262220:MFS262220 MPN262220:MPO262220 MZJ262220:MZK262220 NJF262220:NJG262220 NTB262220:NTC262220 OCX262220:OCY262220 OMT262220:OMU262220 OWP262220:OWQ262220 PGL262220:PGM262220 PQH262220:PQI262220 QAD262220:QAE262220 QJZ262220:QKA262220 QTV262220:QTW262220 RDR262220:RDS262220 RNN262220:RNO262220 RXJ262220:RXK262220 SHF262220:SHG262220 SRB262220:SRC262220 TAX262220:TAY262220 TKT262220:TKU262220 TUP262220:TUQ262220 UEL262220:UEM262220 UOH262220:UOI262220 UYD262220:UYE262220 VHZ262220:VIA262220 VRV262220:VRW262220 WBR262220:WBS262220 WLN262220:WLO262220 WVJ262220:WVK262220 B327756:C327756 IX327756:IY327756 ST327756:SU327756 ACP327756:ACQ327756 AML327756:AMM327756 AWH327756:AWI327756 BGD327756:BGE327756 BPZ327756:BQA327756 BZV327756:BZW327756 CJR327756:CJS327756 CTN327756:CTO327756 DDJ327756:DDK327756 DNF327756:DNG327756 DXB327756:DXC327756 EGX327756:EGY327756 EQT327756:EQU327756 FAP327756:FAQ327756 FKL327756:FKM327756 FUH327756:FUI327756 GED327756:GEE327756 GNZ327756:GOA327756 GXV327756:GXW327756 HHR327756:HHS327756 HRN327756:HRO327756 IBJ327756:IBK327756 ILF327756:ILG327756 IVB327756:IVC327756 JEX327756:JEY327756 JOT327756:JOU327756 JYP327756:JYQ327756 KIL327756:KIM327756 KSH327756:KSI327756 LCD327756:LCE327756 LLZ327756:LMA327756 LVV327756:LVW327756 MFR327756:MFS327756 MPN327756:MPO327756 MZJ327756:MZK327756 NJF327756:NJG327756 NTB327756:NTC327756 OCX327756:OCY327756 OMT327756:OMU327756 OWP327756:OWQ327756 PGL327756:PGM327756 PQH327756:PQI327756 QAD327756:QAE327756 QJZ327756:QKA327756 QTV327756:QTW327756 RDR327756:RDS327756 RNN327756:RNO327756 RXJ327756:RXK327756 SHF327756:SHG327756 SRB327756:SRC327756 TAX327756:TAY327756 TKT327756:TKU327756 TUP327756:TUQ327756 UEL327756:UEM327756 UOH327756:UOI327756 UYD327756:UYE327756 VHZ327756:VIA327756 VRV327756:VRW327756 WBR327756:WBS327756 WLN327756:WLO327756 WVJ327756:WVK327756 B393292:C393292 IX393292:IY393292 ST393292:SU393292 ACP393292:ACQ393292 AML393292:AMM393292 AWH393292:AWI393292 BGD393292:BGE393292 BPZ393292:BQA393292 BZV393292:BZW393292 CJR393292:CJS393292 CTN393292:CTO393292 DDJ393292:DDK393292 DNF393292:DNG393292 DXB393292:DXC393292 EGX393292:EGY393292 EQT393292:EQU393292 FAP393292:FAQ393292 FKL393292:FKM393292 FUH393292:FUI393292 GED393292:GEE393292 GNZ393292:GOA393292 GXV393292:GXW393292 HHR393292:HHS393292 HRN393292:HRO393292 IBJ393292:IBK393292 ILF393292:ILG393292 IVB393292:IVC393292 JEX393292:JEY393292 JOT393292:JOU393292 JYP393292:JYQ393292 KIL393292:KIM393292 KSH393292:KSI393292 LCD393292:LCE393292 LLZ393292:LMA393292 LVV393292:LVW393292 MFR393292:MFS393292 MPN393292:MPO393292 MZJ393292:MZK393292 NJF393292:NJG393292 NTB393292:NTC393292 OCX393292:OCY393292 OMT393292:OMU393292 OWP393292:OWQ393292 PGL393292:PGM393292 PQH393292:PQI393292 QAD393292:QAE393292 QJZ393292:QKA393292 QTV393292:QTW393292 RDR393292:RDS393292 RNN393292:RNO393292 RXJ393292:RXK393292 SHF393292:SHG393292 SRB393292:SRC393292 TAX393292:TAY393292 TKT393292:TKU393292 TUP393292:TUQ393292 UEL393292:UEM393292 UOH393292:UOI393292 UYD393292:UYE393292 VHZ393292:VIA393292 VRV393292:VRW393292 WBR393292:WBS393292 WLN393292:WLO393292 WVJ393292:WVK393292 B458828:C458828 IX458828:IY458828 ST458828:SU458828 ACP458828:ACQ458828 AML458828:AMM458828 AWH458828:AWI458828 BGD458828:BGE458828 BPZ458828:BQA458828 BZV458828:BZW458828 CJR458828:CJS458828 CTN458828:CTO458828 DDJ458828:DDK458828 DNF458828:DNG458828 DXB458828:DXC458828 EGX458828:EGY458828 EQT458828:EQU458828 FAP458828:FAQ458828 FKL458828:FKM458828 FUH458828:FUI458828 GED458828:GEE458828 GNZ458828:GOA458828 GXV458828:GXW458828 HHR458828:HHS458828 HRN458828:HRO458828 IBJ458828:IBK458828 ILF458828:ILG458828 IVB458828:IVC458828 JEX458828:JEY458828 JOT458828:JOU458828 JYP458828:JYQ458828 KIL458828:KIM458828 KSH458828:KSI458828 LCD458828:LCE458828 LLZ458828:LMA458828 LVV458828:LVW458828 MFR458828:MFS458828 MPN458828:MPO458828 MZJ458828:MZK458828 NJF458828:NJG458828 NTB458828:NTC458828 OCX458828:OCY458828 OMT458828:OMU458828 OWP458828:OWQ458828 PGL458828:PGM458828 PQH458828:PQI458828 QAD458828:QAE458828 QJZ458828:QKA458828 QTV458828:QTW458828 RDR458828:RDS458828 RNN458828:RNO458828 RXJ458828:RXK458828 SHF458828:SHG458828 SRB458828:SRC458828 TAX458828:TAY458828 TKT458828:TKU458828 TUP458828:TUQ458828 UEL458828:UEM458828 UOH458828:UOI458828 UYD458828:UYE458828 VHZ458828:VIA458828 VRV458828:VRW458828 WBR458828:WBS458828 WLN458828:WLO458828 WVJ458828:WVK458828 B524364:C524364 IX524364:IY524364 ST524364:SU524364 ACP524364:ACQ524364 AML524364:AMM524364 AWH524364:AWI524364 BGD524364:BGE524364 BPZ524364:BQA524364 BZV524364:BZW524364 CJR524364:CJS524364 CTN524364:CTO524364 DDJ524364:DDK524364 DNF524364:DNG524364 DXB524364:DXC524364 EGX524364:EGY524364 EQT524364:EQU524364 FAP524364:FAQ524364 FKL524364:FKM524364 FUH524364:FUI524364 GED524364:GEE524364 GNZ524364:GOA524364 GXV524364:GXW524364 HHR524364:HHS524364 HRN524364:HRO524364 IBJ524364:IBK524364 ILF524364:ILG524364 IVB524364:IVC524364 JEX524364:JEY524364 JOT524364:JOU524364 JYP524364:JYQ524364 KIL524364:KIM524364 KSH524364:KSI524364 LCD524364:LCE524364 LLZ524364:LMA524364 LVV524364:LVW524364 MFR524364:MFS524364 MPN524364:MPO524364 MZJ524364:MZK524364 NJF524364:NJG524364 NTB524364:NTC524364 OCX524364:OCY524364 OMT524364:OMU524364 OWP524364:OWQ524364 PGL524364:PGM524364 PQH524364:PQI524364 QAD524364:QAE524364 QJZ524364:QKA524364 QTV524364:QTW524364 RDR524364:RDS524364 RNN524364:RNO524364 RXJ524364:RXK524364 SHF524364:SHG524364 SRB524364:SRC524364 TAX524364:TAY524364 TKT524364:TKU524364 TUP524364:TUQ524364 UEL524364:UEM524364 UOH524364:UOI524364 UYD524364:UYE524364 VHZ524364:VIA524364 VRV524364:VRW524364 WBR524364:WBS524364 WLN524364:WLO524364 WVJ524364:WVK524364 B589900:C589900 IX589900:IY589900 ST589900:SU589900 ACP589900:ACQ589900 AML589900:AMM589900 AWH589900:AWI589900 BGD589900:BGE589900 BPZ589900:BQA589900 BZV589900:BZW589900 CJR589900:CJS589900 CTN589900:CTO589900 DDJ589900:DDK589900 DNF589900:DNG589900 DXB589900:DXC589900 EGX589900:EGY589900 EQT589900:EQU589900 FAP589900:FAQ589900 FKL589900:FKM589900 FUH589900:FUI589900 GED589900:GEE589900 GNZ589900:GOA589900 GXV589900:GXW589900 HHR589900:HHS589900 HRN589900:HRO589900 IBJ589900:IBK589900 ILF589900:ILG589900 IVB589900:IVC589900 JEX589900:JEY589900 JOT589900:JOU589900 JYP589900:JYQ589900 KIL589900:KIM589900 KSH589900:KSI589900 LCD589900:LCE589900 LLZ589900:LMA589900 LVV589900:LVW589900 MFR589900:MFS589900 MPN589900:MPO589900 MZJ589900:MZK589900 NJF589900:NJG589900 NTB589900:NTC589900 OCX589900:OCY589900 OMT589900:OMU589900 OWP589900:OWQ589900 PGL589900:PGM589900 PQH589900:PQI589900 QAD589900:QAE589900 QJZ589900:QKA589900 QTV589900:QTW589900 RDR589900:RDS589900 RNN589900:RNO589900 RXJ589900:RXK589900 SHF589900:SHG589900 SRB589900:SRC589900 TAX589900:TAY589900 TKT589900:TKU589900 TUP589900:TUQ589900 UEL589900:UEM589900 UOH589900:UOI589900 UYD589900:UYE589900 VHZ589900:VIA589900 VRV589900:VRW589900 WBR589900:WBS589900 WLN589900:WLO589900 WVJ589900:WVK589900 B655436:C655436 IX655436:IY655436 ST655436:SU655436 ACP655436:ACQ655436 AML655436:AMM655436 AWH655436:AWI655436 BGD655436:BGE655436 BPZ655436:BQA655436 BZV655436:BZW655436 CJR655436:CJS655436 CTN655436:CTO655436 DDJ655436:DDK655436 DNF655436:DNG655436 DXB655436:DXC655436 EGX655436:EGY655436 EQT655436:EQU655436 FAP655436:FAQ655436 FKL655436:FKM655436 FUH655436:FUI655436 GED655436:GEE655436 GNZ655436:GOA655436 GXV655436:GXW655436 HHR655436:HHS655436 HRN655436:HRO655436 IBJ655436:IBK655436 ILF655436:ILG655436 IVB655436:IVC655436 JEX655436:JEY655436 JOT655436:JOU655436 JYP655436:JYQ655436 KIL655436:KIM655436 KSH655436:KSI655436 LCD655436:LCE655436 LLZ655436:LMA655436 LVV655436:LVW655436 MFR655436:MFS655436 MPN655436:MPO655436 MZJ655436:MZK655436 NJF655436:NJG655436 NTB655436:NTC655436 OCX655436:OCY655436 OMT655436:OMU655436 OWP655436:OWQ655436 PGL655436:PGM655436 PQH655436:PQI655436 QAD655436:QAE655436 QJZ655436:QKA655436 QTV655436:QTW655436 RDR655436:RDS655436 RNN655436:RNO655436 RXJ655436:RXK655436 SHF655436:SHG655436 SRB655436:SRC655436 TAX655436:TAY655436 TKT655436:TKU655436 TUP655436:TUQ655436 UEL655436:UEM655436 UOH655436:UOI655436 UYD655436:UYE655436 VHZ655436:VIA655436 VRV655436:VRW655436 WBR655436:WBS655436 WLN655436:WLO655436 WVJ655436:WVK655436 B720972:C720972 IX720972:IY720972 ST720972:SU720972 ACP720972:ACQ720972 AML720972:AMM720972 AWH720972:AWI720972 BGD720972:BGE720972 BPZ720972:BQA720972 BZV720972:BZW720972 CJR720972:CJS720972 CTN720972:CTO720972 DDJ720972:DDK720972 DNF720972:DNG720972 DXB720972:DXC720972 EGX720972:EGY720972 EQT720972:EQU720972 FAP720972:FAQ720972 FKL720972:FKM720972 FUH720972:FUI720972 GED720972:GEE720972 GNZ720972:GOA720972 GXV720972:GXW720972 HHR720972:HHS720972 HRN720972:HRO720972 IBJ720972:IBK720972 ILF720972:ILG720972 IVB720972:IVC720972 JEX720972:JEY720972 JOT720972:JOU720972 JYP720972:JYQ720972 KIL720972:KIM720972 KSH720972:KSI720972 LCD720972:LCE720972 LLZ720972:LMA720972 LVV720972:LVW720972 MFR720972:MFS720972 MPN720972:MPO720972 MZJ720972:MZK720972 NJF720972:NJG720972 NTB720972:NTC720972 OCX720972:OCY720972 OMT720972:OMU720972 OWP720972:OWQ720972 PGL720972:PGM720972 PQH720972:PQI720972 QAD720972:QAE720972 QJZ720972:QKA720972 QTV720972:QTW720972 RDR720972:RDS720972 RNN720972:RNO720972 RXJ720972:RXK720972 SHF720972:SHG720972 SRB720972:SRC720972 TAX720972:TAY720972 TKT720972:TKU720972 TUP720972:TUQ720972 UEL720972:UEM720972 UOH720972:UOI720972 UYD720972:UYE720972 VHZ720972:VIA720972 VRV720972:VRW720972 WBR720972:WBS720972 WLN720972:WLO720972 WVJ720972:WVK720972 B786508:C786508 IX786508:IY786508 ST786508:SU786508 ACP786508:ACQ786508 AML786508:AMM786508 AWH786508:AWI786508 BGD786508:BGE786508 BPZ786508:BQA786508 BZV786508:BZW786508 CJR786508:CJS786508 CTN786508:CTO786508 DDJ786508:DDK786508 DNF786508:DNG786508 DXB786508:DXC786508 EGX786508:EGY786508 EQT786508:EQU786508 FAP786508:FAQ786508 FKL786508:FKM786508 FUH786508:FUI786508 GED786508:GEE786508 GNZ786508:GOA786508 GXV786508:GXW786508 HHR786508:HHS786508 HRN786508:HRO786508 IBJ786508:IBK786508 ILF786508:ILG786508 IVB786508:IVC786508 JEX786508:JEY786508 JOT786508:JOU786508 JYP786508:JYQ786508 KIL786508:KIM786508 KSH786508:KSI786508 LCD786508:LCE786508 LLZ786508:LMA786508 LVV786508:LVW786508 MFR786508:MFS786508 MPN786508:MPO786508 MZJ786508:MZK786508 NJF786508:NJG786508 NTB786508:NTC786508 OCX786508:OCY786508 OMT786508:OMU786508 OWP786508:OWQ786508 PGL786508:PGM786508 PQH786508:PQI786508 QAD786508:QAE786508 QJZ786508:QKA786508 QTV786508:QTW786508 RDR786508:RDS786508 RNN786508:RNO786508 RXJ786508:RXK786508 SHF786508:SHG786508 SRB786508:SRC786508 TAX786508:TAY786508 TKT786508:TKU786508 TUP786508:TUQ786508 UEL786508:UEM786508 UOH786508:UOI786508 UYD786508:UYE786508 VHZ786508:VIA786508 VRV786508:VRW786508 WBR786508:WBS786508 WLN786508:WLO786508 WVJ786508:WVK786508 B852044:C852044 IX852044:IY852044 ST852044:SU852044 ACP852044:ACQ852044 AML852044:AMM852044 AWH852044:AWI852044 BGD852044:BGE852044 BPZ852044:BQA852044 BZV852044:BZW852044 CJR852044:CJS852044 CTN852044:CTO852044 DDJ852044:DDK852044 DNF852044:DNG852044 DXB852044:DXC852044 EGX852044:EGY852044 EQT852044:EQU852044 FAP852044:FAQ852044 FKL852044:FKM852044 FUH852044:FUI852044 GED852044:GEE852044 GNZ852044:GOA852044 GXV852044:GXW852044 HHR852044:HHS852044 HRN852044:HRO852044 IBJ852044:IBK852044 ILF852044:ILG852044 IVB852044:IVC852044 JEX852044:JEY852044 JOT852044:JOU852044 JYP852044:JYQ852044 KIL852044:KIM852044 KSH852044:KSI852044 LCD852044:LCE852044 LLZ852044:LMA852044 LVV852044:LVW852044 MFR852044:MFS852044 MPN852044:MPO852044 MZJ852044:MZK852044 NJF852044:NJG852044 NTB852044:NTC852044 OCX852044:OCY852044 OMT852044:OMU852044 OWP852044:OWQ852044 PGL852044:PGM852044 PQH852044:PQI852044 QAD852044:QAE852044 QJZ852044:QKA852044 QTV852044:QTW852044 RDR852044:RDS852044 RNN852044:RNO852044 RXJ852044:RXK852044 SHF852044:SHG852044 SRB852044:SRC852044 TAX852044:TAY852044 TKT852044:TKU852044 TUP852044:TUQ852044 UEL852044:UEM852044 UOH852044:UOI852044 UYD852044:UYE852044 VHZ852044:VIA852044 VRV852044:VRW852044 WBR852044:WBS852044 WLN852044:WLO852044 WVJ852044:WVK852044 B917580:C917580 IX917580:IY917580 ST917580:SU917580 ACP917580:ACQ917580 AML917580:AMM917580 AWH917580:AWI917580 BGD917580:BGE917580 BPZ917580:BQA917580 BZV917580:BZW917580 CJR917580:CJS917580 CTN917580:CTO917580 DDJ917580:DDK917580 DNF917580:DNG917580 DXB917580:DXC917580 EGX917580:EGY917580 EQT917580:EQU917580 FAP917580:FAQ917580 FKL917580:FKM917580 FUH917580:FUI917580 GED917580:GEE917580 GNZ917580:GOA917580 GXV917580:GXW917580 HHR917580:HHS917580 HRN917580:HRO917580 IBJ917580:IBK917580 ILF917580:ILG917580 IVB917580:IVC917580 JEX917580:JEY917580 JOT917580:JOU917580 JYP917580:JYQ917580 KIL917580:KIM917580 KSH917580:KSI917580 LCD917580:LCE917580 LLZ917580:LMA917580 LVV917580:LVW917580 MFR917580:MFS917580 MPN917580:MPO917580 MZJ917580:MZK917580 NJF917580:NJG917580 NTB917580:NTC917580 OCX917580:OCY917580 OMT917580:OMU917580 OWP917580:OWQ917580 PGL917580:PGM917580 PQH917580:PQI917580 QAD917580:QAE917580 QJZ917580:QKA917580 QTV917580:QTW917580 RDR917580:RDS917580 RNN917580:RNO917580 RXJ917580:RXK917580 SHF917580:SHG917580 SRB917580:SRC917580 TAX917580:TAY917580 TKT917580:TKU917580 TUP917580:TUQ917580 UEL917580:UEM917580 UOH917580:UOI917580 UYD917580:UYE917580 VHZ917580:VIA917580 VRV917580:VRW917580 WBR917580:WBS917580 WLN917580:WLO917580 WVJ917580:WVK917580 B983116:C983116 IX983116:IY983116 ST983116:SU983116 ACP983116:ACQ983116 AML983116:AMM983116 AWH983116:AWI983116 BGD983116:BGE983116 BPZ983116:BQA983116 BZV983116:BZW983116 CJR983116:CJS983116 CTN983116:CTO983116 DDJ983116:DDK983116 DNF983116:DNG983116 DXB983116:DXC983116 EGX983116:EGY983116 EQT983116:EQU983116 FAP983116:FAQ983116 FKL983116:FKM983116 FUH983116:FUI983116 GED983116:GEE983116 GNZ983116:GOA983116 GXV983116:GXW983116 HHR983116:HHS983116 HRN983116:HRO983116 IBJ983116:IBK983116 ILF983116:ILG983116 IVB983116:IVC983116 JEX983116:JEY983116 JOT983116:JOU983116 JYP983116:JYQ983116 KIL983116:KIM983116 KSH983116:KSI983116 LCD983116:LCE983116 LLZ983116:LMA983116 LVV983116:LVW983116 MFR983116:MFS983116 MPN983116:MPO983116 MZJ983116:MZK983116 NJF983116:NJG983116 NTB983116:NTC983116 OCX983116:OCY983116 OMT983116:OMU983116 OWP983116:OWQ983116 PGL983116:PGM983116 PQH983116:PQI983116 QAD983116:QAE983116 QJZ983116:QKA983116 QTV983116:QTW983116 RDR983116:RDS983116 RNN983116:RNO983116 RXJ983116:RXK983116 SHF983116:SHG983116 SRB983116:SRC983116 TAX983116:TAY983116 TKT983116:TKU983116 TUP983116:TUQ983116 UEL983116:UEM983116 UOH983116:UOI983116 UYD983116:UYE983116 VHZ983116:VIA983116 VRV983116:VRW983116 WBR983116:WBS983116 WLN983116:WLO983116 WVJ983116:WVK983116 B93:C93 IX93:IY93 ST93:SU93 ACP93:ACQ93 AML93:AMM93 AWH93:AWI93 BGD93:BGE93 BPZ93:BQA93 BZV93:BZW93 CJR93:CJS93 CTN93:CTO93 DDJ93:DDK93 DNF93:DNG93 DXB93:DXC93 EGX93:EGY93 EQT93:EQU93 FAP93:FAQ93 FKL93:FKM93 FUH93:FUI93 GED93:GEE93 GNZ93:GOA93 GXV93:GXW93 HHR93:HHS93 HRN93:HRO93 IBJ93:IBK93 ILF93:ILG93 IVB93:IVC93 JEX93:JEY93 JOT93:JOU93 JYP93:JYQ93 KIL93:KIM93 KSH93:KSI93 LCD93:LCE93 LLZ93:LMA93 LVV93:LVW93 MFR93:MFS93 MPN93:MPO93 MZJ93:MZK93 NJF93:NJG93 NTB93:NTC93 OCX93:OCY93 OMT93:OMU93 OWP93:OWQ93 PGL93:PGM93 PQH93:PQI93 QAD93:QAE93 QJZ93:QKA93 QTV93:QTW93 RDR93:RDS93 RNN93:RNO93 RXJ93:RXK93 SHF93:SHG93 SRB93:SRC93 TAX93:TAY93 TKT93:TKU93 TUP93:TUQ93 UEL93:UEM93 UOH93:UOI93 UYD93:UYE93 VHZ93:VIA93 VRV93:VRW93 WBR93:WBS93 WLN93:WLO93 WVJ93:WVK93 B65629:C65629 IX65629:IY65629 ST65629:SU65629 ACP65629:ACQ65629 AML65629:AMM65629 AWH65629:AWI65629 BGD65629:BGE65629 BPZ65629:BQA65629 BZV65629:BZW65629 CJR65629:CJS65629 CTN65629:CTO65629 DDJ65629:DDK65629 DNF65629:DNG65629 DXB65629:DXC65629 EGX65629:EGY65629 EQT65629:EQU65629 FAP65629:FAQ65629 FKL65629:FKM65629 FUH65629:FUI65629 GED65629:GEE65629 GNZ65629:GOA65629 GXV65629:GXW65629 HHR65629:HHS65629 HRN65629:HRO65629 IBJ65629:IBK65629 ILF65629:ILG65629 IVB65629:IVC65629 JEX65629:JEY65629 JOT65629:JOU65629 JYP65629:JYQ65629 KIL65629:KIM65629 KSH65629:KSI65629 LCD65629:LCE65629 LLZ65629:LMA65629 LVV65629:LVW65629 MFR65629:MFS65629 MPN65629:MPO65629 MZJ65629:MZK65629 NJF65629:NJG65629 NTB65629:NTC65629 OCX65629:OCY65629 OMT65629:OMU65629 OWP65629:OWQ65629 PGL65629:PGM65629 PQH65629:PQI65629 QAD65629:QAE65629 QJZ65629:QKA65629 QTV65629:QTW65629 RDR65629:RDS65629 RNN65629:RNO65629 RXJ65629:RXK65629 SHF65629:SHG65629 SRB65629:SRC65629 TAX65629:TAY65629 TKT65629:TKU65629 TUP65629:TUQ65629 UEL65629:UEM65629 UOH65629:UOI65629 UYD65629:UYE65629 VHZ65629:VIA65629 VRV65629:VRW65629 WBR65629:WBS65629 WLN65629:WLO65629 WVJ65629:WVK65629 B131165:C131165 IX131165:IY131165 ST131165:SU131165 ACP131165:ACQ131165 AML131165:AMM131165 AWH131165:AWI131165 BGD131165:BGE131165 BPZ131165:BQA131165 BZV131165:BZW131165 CJR131165:CJS131165 CTN131165:CTO131165 DDJ131165:DDK131165 DNF131165:DNG131165 DXB131165:DXC131165 EGX131165:EGY131165 EQT131165:EQU131165 FAP131165:FAQ131165 FKL131165:FKM131165 FUH131165:FUI131165 GED131165:GEE131165 GNZ131165:GOA131165 GXV131165:GXW131165 HHR131165:HHS131165 HRN131165:HRO131165 IBJ131165:IBK131165 ILF131165:ILG131165 IVB131165:IVC131165 JEX131165:JEY131165 JOT131165:JOU131165 JYP131165:JYQ131165 KIL131165:KIM131165 KSH131165:KSI131165 LCD131165:LCE131165 LLZ131165:LMA131165 LVV131165:LVW131165 MFR131165:MFS131165 MPN131165:MPO131165 MZJ131165:MZK131165 NJF131165:NJG131165 NTB131165:NTC131165 OCX131165:OCY131165 OMT131165:OMU131165 OWP131165:OWQ131165 PGL131165:PGM131165 PQH131165:PQI131165 QAD131165:QAE131165 QJZ131165:QKA131165 QTV131165:QTW131165 RDR131165:RDS131165 RNN131165:RNO131165 RXJ131165:RXK131165 SHF131165:SHG131165 SRB131165:SRC131165 TAX131165:TAY131165 TKT131165:TKU131165 TUP131165:TUQ131165 UEL131165:UEM131165 UOH131165:UOI131165 UYD131165:UYE131165 VHZ131165:VIA131165 VRV131165:VRW131165 WBR131165:WBS131165 WLN131165:WLO131165 WVJ131165:WVK131165 B196701:C196701 IX196701:IY196701 ST196701:SU196701 ACP196701:ACQ196701 AML196701:AMM196701 AWH196701:AWI196701 BGD196701:BGE196701 BPZ196701:BQA196701 BZV196701:BZW196701 CJR196701:CJS196701 CTN196701:CTO196701 DDJ196701:DDK196701 DNF196701:DNG196701 DXB196701:DXC196701 EGX196701:EGY196701 EQT196701:EQU196701 FAP196701:FAQ196701 FKL196701:FKM196701 FUH196701:FUI196701 GED196701:GEE196701 GNZ196701:GOA196701 GXV196701:GXW196701 HHR196701:HHS196701 HRN196701:HRO196701 IBJ196701:IBK196701 ILF196701:ILG196701 IVB196701:IVC196701 JEX196701:JEY196701 JOT196701:JOU196701 JYP196701:JYQ196701 KIL196701:KIM196701 KSH196701:KSI196701 LCD196701:LCE196701 LLZ196701:LMA196701 LVV196701:LVW196701 MFR196701:MFS196701 MPN196701:MPO196701 MZJ196701:MZK196701 NJF196701:NJG196701 NTB196701:NTC196701 OCX196701:OCY196701 OMT196701:OMU196701 OWP196701:OWQ196701 PGL196701:PGM196701 PQH196701:PQI196701 QAD196701:QAE196701 QJZ196701:QKA196701 QTV196701:QTW196701 RDR196701:RDS196701 RNN196701:RNO196701 RXJ196701:RXK196701 SHF196701:SHG196701 SRB196701:SRC196701 TAX196701:TAY196701 TKT196701:TKU196701 TUP196701:TUQ196701 UEL196701:UEM196701 UOH196701:UOI196701 UYD196701:UYE196701 VHZ196701:VIA196701 VRV196701:VRW196701 WBR196701:WBS196701 WLN196701:WLO196701 WVJ196701:WVK196701 B262237:C262237 IX262237:IY262237 ST262237:SU262237 ACP262237:ACQ262237 AML262237:AMM262237 AWH262237:AWI262237 BGD262237:BGE262237 BPZ262237:BQA262237 BZV262237:BZW262237 CJR262237:CJS262237 CTN262237:CTO262237 DDJ262237:DDK262237 DNF262237:DNG262237 DXB262237:DXC262237 EGX262237:EGY262237 EQT262237:EQU262237 FAP262237:FAQ262237 FKL262237:FKM262237 FUH262237:FUI262237 GED262237:GEE262237 GNZ262237:GOA262237 GXV262237:GXW262237 HHR262237:HHS262237 HRN262237:HRO262237 IBJ262237:IBK262237 ILF262237:ILG262237 IVB262237:IVC262237 JEX262237:JEY262237 JOT262237:JOU262237 JYP262237:JYQ262237 KIL262237:KIM262237 KSH262237:KSI262237 LCD262237:LCE262237 LLZ262237:LMA262237 LVV262237:LVW262237 MFR262237:MFS262237 MPN262237:MPO262237 MZJ262237:MZK262237 NJF262237:NJG262237 NTB262237:NTC262237 OCX262237:OCY262237 OMT262237:OMU262237 OWP262237:OWQ262237 PGL262237:PGM262237 PQH262237:PQI262237 QAD262237:QAE262237 QJZ262237:QKA262237 QTV262237:QTW262237 RDR262237:RDS262237 RNN262237:RNO262237 RXJ262237:RXK262237 SHF262237:SHG262237 SRB262237:SRC262237 TAX262237:TAY262237 TKT262237:TKU262237 TUP262237:TUQ262237 UEL262237:UEM262237 UOH262237:UOI262237 UYD262237:UYE262237 VHZ262237:VIA262237 VRV262237:VRW262237 WBR262237:WBS262237 WLN262237:WLO262237 WVJ262237:WVK262237 B327773:C327773 IX327773:IY327773 ST327773:SU327773 ACP327773:ACQ327773 AML327773:AMM327773 AWH327773:AWI327773 BGD327773:BGE327773 BPZ327773:BQA327773 BZV327773:BZW327773 CJR327773:CJS327773 CTN327773:CTO327773 DDJ327773:DDK327773 DNF327773:DNG327773 DXB327773:DXC327773 EGX327773:EGY327773 EQT327773:EQU327773 FAP327773:FAQ327773 FKL327773:FKM327773 FUH327773:FUI327773 GED327773:GEE327773 GNZ327773:GOA327773 GXV327773:GXW327773 HHR327773:HHS327773 HRN327773:HRO327773 IBJ327773:IBK327773 ILF327773:ILG327773 IVB327773:IVC327773 JEX327773:JEY327773 JOT327773:JOU327773 JYP327773:JYQ327773 KIL327773:KIM327773 KSH327773:KSI327773 LCD327773:LCE327773 LLZ327773:LMA327773 LVV327773:LVW327773 MFR327773:MFS327773 MPN327773:MPO327773 MZJ327773:MZK327773 NJF327773:NJG327773 NTB327773:NTC327773 OCX327773:OCY327773 OMT327773:OMU327773 OWP327773:OWQ327773 PGL327773:PGM327773 PQH327773:PQI327773 QAD327773:QAE327773 QJZ327773:QKA327773 QTV327773:QTW327773 RDR327773:RDS327773 RNN327773:RNO327773 RXJ327773:RXK327773 SHF327773:SHG327773 SRB327773:SRC327773 TAX327773:TAY327773 TKT327773:TKU327773 TUP327773:TUQ327773 UEL327773:UEM327773 UOH327773:UOI327773 UYD327773:UYE327773 VHZ327773:VIA327773 VRV327773:VRW327773 WBR327773:WBS327773 WLN327773:WLO327773 WVJ327773:WVK327773 B393309:C393309 IX393309:IY393309 ST393309:SU393309 ACP393309:ACQ393309 AML393309:AMM393309 AWH393309:AWI393309 BGD393309:BGE393309 BPZ393309:BQA393309 BZV393309:BZW393309 CJR393309:CJS393309 CTN393309:CTO393309 DDJ393309:DDK393309 DNF393309:DNG393309 DXB393309:DXC393309 EGX393309:EGY393309 EQT393309:EQU393309 FAP393309:FAQ393309 FKL393309:FKM393309 FUH393309:FUI393309 GED393309:GEE393309 GNZ393309:GOA393309 GXV393309:GXW393309 HHR393309:HHS393309 HRN393309:HRO393309 IBJ393309:IBK393309 ILF393309:ILG393309 IVB393309:IVC393309 JEX393309:JEY393309 JOT393309:JOU393309 JYP393309:JYQ393309 KIL393309:KIM393309 KSH393309:KSI393309 LCD393309:LCE393309 LLZ393309:LMA393309 LVV393309:LVW393309 MFR393309:MFS393309 MPN393309:MPO393309 MZJ393309:MZK393309 NJF393309:NJG393309 NTB393309:NTC393309 OCX393309:OCY393309 OMT393309:OMU393309 OWP393309:OWQ393309 PGL393309:PGM393309 PQH393309:PQI393309 QAD393309:QAE393309 QJZ393309:QKA393309 QTV393309:QTW393309 RDR393309:RDS393309 RNN393309:RNO393309 RXJ393309:RXK393309 SHF393309:SHG393309 SRB393309:SRC393309 TAX393309:TAY393309 TKT393309:TKU393309 TUP393309:TUQ393309 UEL393309:UEM393309 UOH393309:UOI393309 UYD393309:UYE393309 VHZ393309:VIA393309 VRV393309:VRW393309 WBR393309:WBS393309 WLN393309:WLO393309 WVJ393309:WVK393309 B458845:C458845 IX458845:IY458845 ST458845:SU458845 ACP458845:ACQ458845 AML458845:AMM458845 AWH458845:AWI458845 BGD458845:BGE458845 BPZ458845:BQA458845 BZV458845:BZW458845 CJR458845:CJS458845 CTN458845:CTO458845 DDJ458845:DDK458845 DNF458845:DNG458845 DXB458845:DXC458845 EGX458845:EGY458845 EQT458845:EQU458845 FAP458845:FAQ458845 FKL458845:FKM458845 FUH458845:FUI458845 GED458845:GEE458845 GNZ458845:GOA458845 GXV458845:GXW458845 HHR458845:HHS458845 HRN458845:HRO458845 IBJ458845:IBK458845 ILF458845:ILG458845 IVB458845:IVC458845 JEX458845:JEY458845 JOT458845:JOU458845 JYP458845:JYQ458845 KIL458845:KIM458845 KSH458845:KSI458845 LCD458845:LCE458845 LLZ458845:LMA458845 LVV458845:LVW458845 MFR458845:MFS458845 MPN458845:MPO458845 MZJ458845:MZK458845 NJF458845:NJG458845 NTB458845:NTC458845 OCX458845:OCY458845 OMT458845:OMU458845 OWP458845:OWQ458845 PGL458845:PGM458845 PQH458845:PQI458845 QAD458845:QAE458845 QJZ458845:QKA458845 QTV458845:QTW458845 RDR458845:RDS458845 RNN458845:RNO458845 RXJ458845:RXK458845 SHF458845:SHG458845 SRB458845:SRC458845 TAX458845:TAY458845 TKT458845:TKU458845 TUP458845:TUQ458845 UEL458845:UEM458845 UOH458845:UOI458845 UYD458845:UYE458845 VHZ458845:VIA458845 VRV458845:VRW458845 WBR458845:WBS458845 WLN458845:WLO458845 WVJ458845:WVK458845 B524381:C524381 IX524381:IY524381 ST524381:SU524381 ACP524381:ACQ524381 AML524381:AMM524381 AWH524381:AWI524381 BGD524381:BGE524381 BPZ524381:BQA524381 BZV524381:BZW524381 CJR524381:CJS524381 CTN524381:CTO524381 DDJ524381:DDK524381 DNF524381:DNG524381 DXB524381:DXC524381 EGX524381:EGY524381 EQT524381:EQU524381 FAP524381:FAQ524381 FKL524381:FKM524381 FUH524381:FUI524381 GED524381:GEE524381 GNZ524381:GOA524381 GXV524381:GXW524381 HHR524381:HHS524381 HRN524381:HRO524381 IBJ524381:IBK524381 ILF524381:ILG524381 IVB524381:IVC524381 JEX524381:JEY524381 JOT524381:JOU524381 JYP524381:JYQ524381 KIL524381:KIM524381 KSH524381:KSI524381 LCD524381:LCE524381 LLZ524381:LMA524381 LVV524381:LVW524381 MFR524381:MFS524381 MPN524381:MPO524381 MZJ524381:MZK524381 NJF524381:NJG524381 NTB524381:NTC524381 OCX524381:OCY524381 OMT524381:OMU524381 OWP524381:OWQ524381 PGL524381:PGM524381 PQH524381:PQI524381 QAD524381:QAE524381 QJZ524381:QKA524381 QTV524381:QTW524381 RDR524381:RDS524381 RNN524381:RNO524381 RXJ524381:RXK524381 SHF524381:SHG524381 SRB524381:SRC524381 TAX524381:TAY524381 TKT524381:TKU524381 TUP524381:TUQ524381 UEL524381:UEM524381 UOH524381:UOI524381 UYD524381:UYE524381 VHZ524381:VIA524381 VRV524381:VRW524381 WBR524381:WBS524381 WLN524381:WLO524381 WVJ524381:WVK524381 B589917:C589917 IX589917:IY589917 ST589917:SU589917 ACP589917:ACQ589917 AML589917:AMM589917 AWH589917:AWI589917 BGD589917:BGE589917 BPZ589917:BQA589917 BZV589917:BZW589917 CJR589917:CJS589917 CTN589917:CTO589917 DDJ589917:DDK589917 DNF589917:DNG589917 DXB589917:DXC589917 EGX589917:EGY589917 EQT589917:EQU589917 FAP589917:FAQ589917 FKL589917:FKM589917 FUH589917:FUI589917 GED589917:GEE589917 GNZ589917:GOA589917 GXV589917:GXW589917 HHR589917:HHS589917 HRN589917:HRO589917 IBJ589917:IBK589917 ILF589917:ILG589917 IVB589917:IVC589917 JEX589917:JEY589917 JOT589917:JOU589917 JYP589917:JYQ589917 KIL589917:KIM589917 KSH589917:KSI589917 LCD589917:LCE589917 LLZ589917:LMA589917 LVV589917:LVW589917 MFR589917:MFS589917 MPN589917:MPO589917 MZJ589917:MZK589917 NJF589917:NJG589917 NTB589917:NTC589917 OCX589917:OCY589917 OMT589917:OMU589917 OWP589917:OWQ589917 PGL589917:PGM589917 PQH589917:PQI589917 QAD589917:QAE589917 QJZ589917:QKA589917 QTV589917:QTW589917 RDR589917:RDS589917 RNN589917:RNO589917 RXJ589917:RXK589917 SHF589917:SHG589917 SRB589917:SRC589917 TAX589917:TAY589917 TKT589917:TKU589917 TUP589917:TUQ589917 UEL589917:UEM589917 UOH589917:UOI589917 UYD589917:UYE589917 VHZ589917:VIA589917 VRV589917:VRW589917 WBR589917:WBS589917 WLN589917:WLO589917 WVJ589917:WVK589917 B655453:C655453 IX655453:IY655453 ST655453:SU655453 ACP655453:ACQ655453 AML655453:AMM655453 AWH655453:AWI655453 BGD655453:BGE655453 BPZ655453:BQA655453 BZV655453:BZW655453 CJR655453:CJS655453 CTN655453:CTO655453 DDJ655453:DDK655453 DNF655453:DNG655453 DXB655453:DXC655453 EGX655453:EGY655453 EQT655453:EQU655453 FAP655453:FAQ655453 FKL655453:FKM655453 FUH655453:FUI655453 GED655453:GEE655453 GNZ655453:GOA655453 GXV655453:GXW655453 HHR655453:HHS655453 HRN655453:HRO655453 IBJ655453:IBK655453 ILF655453:ILG655453 IVB655453:IVC655453 JEX655453:JEY655453 JOT655453:JOU655453 JYP655453:JYQ655453 KIL655453:KIM655453 KSH655453:KSI655453 LCD655453:LCE655453 LLZ655453:LMA655453 LVV655453:LVW655453 MFR655453:MFS655453 MPN655453:MPO655453 MZJ655453:MZK655453 NJF655453:NJG655453 NTB655453:NTC655453 OCX655453:OCY655453 OMT655453:OMU655453 OWP655453:OWQ655453 PGL655453:PGM655453 PQH655453:PQI655453 QAD655453:QAE655453 QJZ655453:QKA655453 QTV655453:QTW655453 RDR655453:RDS655453 RNN655453:RNO655453 RXJ655453:RXK655453 SHF655453:SHG655453 SRB655453:SRC655453 TAX655453:TAY655453 TKT655453:TKU655453 TUP655453:TUQ655453 UEL655453:UEM655453 UOH655453:UOI655453 UYD655453:UYE655453 VHZ655453:VIA655453 VRV655453:VRW655453 WBR655453:WBS655453 WLN655453:WLO655453 WVJ655453:WVK655453 B720989:C720989 IX720989:IY720989 ST720989:SU720989 ACP720989:ACQ720989 AML720989:AMM720989 AWH720989:AWI720989 BGD720989:BGE720989 BPZ720989:BQA720989 BZV720989:BZW720989 CJR720989:CJS720989 CTN720989:CTO720989 DDJ720989:DDK720989 DNF720989:DNG720989 DXB720989:DXC720989 EGX720989:EGY720989 EQT720989:EQU720989 FAP720989:FAQ720989 FKL720989:FKM720989 FUH720989:FUI720989 GED720989:GEE720989 GNZ720989:GOA720989 GXV720989:GXW720989 HHR720989:HHS720989 HRN720989:HRO720989 IBJ720989:IBK720989 ILF720989:ILG720989 IVB720989:IVC720989 JEX720989:JEY720989 JOT720989:JOU720989 JYP720989:JYQ720989 KIL720989:KIM720989 KSH720989:KSI720989 LCD720989:LCE720989 LLZ720989:LMA720989 LVV720989:LVW720989 MFR720989:MFS720989 MPN720989:MPO720989 MZJ720989:MZK720989 NJF720989:NJG720989 NTB720989:NTC720989 OCX720989:OCY720989 OMT720989:OMU720989 OWP720989:OWQ720989 PGL720989:PGM720989 PQH720989:PQI720989 QAD720989:QAE720989 QJZ720989:QKA720989 QTV720989:QTW720989 RDR720989:RDS720989 RNN720989:RNO720989 RXJ720989:RXK720989 SHF720989:SHG720989 SRB720989:SRC720989 TAX720989:TAY720989 TKT720989:TKU720989 TUP720989:TUQ720989 UEL720989:UEM720989 UOH720989:UOI720989 UYD720989:UYE720989 VHZ720989:VIA720989 VRV720989:VRW720989 WBR720989:WBS720989 WLN720989:WLO720989 WVJ720989:WVK720989 B786525:C786525 IX786525:IY786525 ST786525:SU786525 ACP786525:ACQ786525 AML786525:AMM786525 AWH786525:AWI786525 BGD786525:BGE786525 BPZ786525:BQA786525 BZV786525:BZW786525 CJR786525:CJS786525 CTN786525:CTO786525 DDJ786525:DDK786525 DNF786525:DNG786525 DXB786525:DXC786525 EGX786525:EGY786525 EQT786525:EQU786525 FAP786525:FAQ786525 FKL786525:FKM786525 FUH786525:FUI786525 GED786525:GEE786525 GNZ786525:GOA786525 GXV786525:GXW786525 HHR786525:HHS786525 HRN786525:HRO786525 IBJ786525:IBK786525 ILF786525:ILG786525 IVB786525:IVC786525 JEX786525:JEY786525 JOT786525:JOU786525 JYP786525:JYQ786525 KIL786525:KIM786525 KSH786525:KSI786525 LCD786525:LCE786525 LLZ786525:LMA786525 LVV786525:LVW786525 MFR786525:MFS786525 MPN786525:MPO786525 MZJ786525:MZK786525 NJF786525:NJG786525 NTB786525:NTC786525 OCX786525:OCY786525 OMT786525:OMU786525 OWP786525:OWQ786525 PGL786525:PGM786525 PQH786525:PQI786525 QAD786525:QAE786525 QJZ786525:QKA786525 QTV786525:QTW786525 RDR786525:RDS786525 RNN786525:RNO786525 RXJ786525:RXK786525 SHF786525:SHG786525 SRB786525:SRC786525 TAX786525:TAY786525 TKT786525:TKU786525 TUP786525:TUQ786525 UEL786525:UEM786525 UOH786525:UOI786525 UYD786525:UYE786525 VHZ786525:VIA786525 VRV786525:VRW786525 WBR786525:WBS786525 WLN786525:WLO786525 WVJ786525:WVK786525 B852061:C852061 IX852061:IY852061 ST852061:SU852061 ACP852061:ACQ852061 AML852061:AMM852061 AWH852061:AWI852061 BGD852061:BGE852061 BPZ852061:BQA852061 BZV852061:BZW852061 CJR852061:CJS852061 CTN852061:CTO852061 DDJ852061:DDK852061 DNF852061:DNG852061 DXB852061:DXC852061 EGX852061:EGY852061 EQT852061:EQU852061 FAP852061:FAQ852061 FKL852061:FKM852061 FUH852061:FUI852061 GED852061:GEE852061 GNZ852061:GOA852061 GXV852061:GXW852061 HHR852061:HHS852061 HRN852061:HRO852061 IBJ852061:IBK852061 ILF852061:ILG852061 IVB852061:IVC852061 JEX852061:JEY852061 JOT852061:JOU852061 JYP852061:JYQ852061 KIL852061:KIM852061 KSH852061:KSI852061 LCD852061:LCE852061 LLZ852061:LMA852061 LVV852061:LVW852061 MFR852061:MFS852061 MPN852061:MPO852061 MZJ852061:MZK852061 NJF852061:NJG852061 NTB852061:NTC852061 OCX852061:OCY852061 OMT852061:OMU852061 OWP852061:OWQ852061 PGL852061:PGM852061 PQH852061:PQI852061 QAD852061:QAE852061 QJZ852061:QKA852061 QTV852061:QTW852061 RDR852061:RDS852061 RNN852061:RNO852061 RXJ852061:RXK852061 SHF852061:SHG852061 SRB852061:SRC852061 TAX852061:TAY852061 TKT852061:TKU852061 TUP852061:TUQ852061 UEL852061:UEM852061 UOH852061:UOI852061 UYD852061:UYE852061 VHZ852061:VIA852061 VRV852061:VRW852061 WBR852061:WBS852061 WLN852061:WLO852061 WVJ852061:WVK852061 B917597:C917597 IX917597:IY917597 ST917597:SU917597 ACP917597:ACQ917597 AML917597:AMM917597 AWH917597:AWI917597 BGD917597:BGE917597 BPZ917597:BQA917597 BZV917597:BZW917597 CJR917597:CJS917597 CTN917597:CTO917597 DDJ917597:DDK917597 DNF917597:DNG917597 DXB917597:DXC917597 EGX917597:EGY917597 EQT917597:EQU917597 FAP917597:FAQ917597 FKL917597:FKM917597 FUH917597:FUI917597 GED917597:GEE917597 GNZ917597:GOA917597 GXV917597:GXW917597 HHR917597:HHS917597 HRN917597:HRO917597 IBJ917597:IBK917597 ILF917597:ILG917597 IVB917597:IVC917597 JEX917597:JEY917597 JOT917597:JOU917597 JYP917597:JYQ917597 KIL917597:KIM917597 KSH917597:KSI917597 LCD917597:LCE917597 LLZ917597:LMA917597 LVV917597:LVW917597 MFR917597:MFS917597 MPN917597:MPO917597 MZJ917597:MZK917597 NJF917597:NJG917597 NTB917597:NTC917597 OCX917597:OCY917597 OMT917597:OMU917597 OWP917597:OWQ917597 PGL917597:PGM917597 PQH917597:PQI917597 QAD917597:QAE917597 QJZ917597:QKA917597 QTV917597:QTW917597 RDR917597:RDS917597 RNN917597:RNO917597 RXJ917597:RXK917597 SHF917597:SHG917597 SRB917597:SRC917597 TAX917597:TAY917597 TKT917597:TKU917597 TUP917597:TUQ917597 UEL917597:UEM917597 UOH917597:UOI917597 UYD917597:UYE917597 VHZ917597:VIA917597 VRV917597:VRW917597 WBR917597:WBS917597 WLN917597:WLO917597 WVJ917597:WVK917597 B983133:C983133 IX983133:IY983133 ST983133:SU983133 ACP983133:ACQ983133 AML983133:AMM983133 AWH983133:AWI983133 BGD983133:BGE983133 BPZ983133:BQA983133 BZV983133:BZW983133 CJR983133:CJS983133 CTN983133:CTO983133 DDJ983133:DDK983133 DNF983133:DNG983133 DXB983133:DXC983133 EGX983133:EGY983133 EQT983133:EQU983133 FAP983133:FAQ983133 FKL983133:FKM983133 FUH983133:FUI983133 GED983133:GEE983133 GNZ983133:GOA983133 GXV983133:GXW983133 HHR983133:HHS983133 HRN983133:HRO983133 IBJ983133:IBK983133 ILF983133:ILG983133 IVB983133:IVC983133 JEX983133:JEY983133 JOT983133:JOU983133 JYP983133:JYQ983133 KIL983133:KIM983133 KSH983133:KSI983133 LCD983133:LCE983133 LLZ983133:LMA983133 LVV983133:LVW983133 MFR983133:MFS983133 MPN983133:MPO983133 MZJ983133:MZK983133 NJF983133:NJG983133 NTB983133:NTC983133 OCX983133:OCY983133 OMT983133:OMU983133 OWP983133:OWQ983133 PGL983133:PGM983133 PQH983133:PQI983133 QAD983133:QAE983133 QJZ983133:QKA983133 QTV983133:QTW983133 RDR983133:RDS983133 RNN983133:RNO983133 RXJ983133:RXK983133 SHF983133:SHG983133 SRB983133:SRC983133 TAX983133:TAY983133 TKT983133:TKU983133 TUP983133:TUQ983133 UEL983133:UEM983133 UOH983133:UOI983133 UYD983133:UYE983133 VHZ983133:VIA983133 VRV983133:VRW983133 WBR983133:WBS983133 WLN983133:WLO983133 B76:C76">
      <formula1>$R$70:$R$72</formula1>
    </dataValidation>
    <dataValidation type="list" allowBlank="1" sqref="B26:C26 IX26:IY26 ST26:SU26 ACP26:ACQ26 AML26:AMM26 AWH26:AWI26 BGD26:BGE26 BPZ26:BQA26 BZV26:BZW26 CJR26:CJS26 CTN26:CTO26 DDJ26:DDK26 DNF26:DNG26 DXB26:DXC26 EGX26:EGY26 EQT26:EQU26 FAP26:FAQ26 FKL26:FKM26 FUH26:FUI26 GED26:GEE26 GNZ26:GOA26 GXV26:GXW26 HHR26:HHS26 HRN26:HRO26 IBJ26:IBK26 ILF26:ILG26 IVB26:IVC26 JEX26:JEY26 JOT26:JOU26 JYP26:JYQ26 KIL26:KIM26 KSH26:KSI26 LCD26:LCE26 LLZ26:LMA26 LVV26:LVW26 MFR26:MFS26 MPN26:MPO26 MZJ26:MZK26 NJF26:NJG26 NTB26:NTC26 OCX26:OCY26 OMT26:OMU26 OWP26:OWQ26 PGL26:PGM26 PQH26:PQI26 QAD26:QAE26 QJZ26:QKA26 QTV26:QTW26 RDR26:RDS26 RNN26:RNO26 RXJ26:RXK26 SHF26:SHG26 SRB26:SRC26 TAX26:TAY26 TKT26:TKU26 TUP26:TUQ26 UEL26:UEM26 UOH26:UOI26 UYD26:UYE26 VHZ26:VIA26 VRV26:VRW26 WBR26:WBS26 WLN26:WLO26 WVJ26:WVK26 B65562:C65562 IX65562:IY65562 ST65562:SU65562 ACP65562:ACQ65562 AML65562:AMM65562 AWH65562:AWI65562 BGD65562:BGE65562 BPZ65562:BQA65562 BZV65562:BZW65562 CJR65562:CJS65562 CTN65562:CTO65562 DDJ65562:DDK65562 DNF65562:DNG65562 DXB65562:DXC65562 EGX65562:EGY65562 EQT65562:EQU65562 FAP65562:FAQ65562 FKL65562:FKM65562 FUH65562:FUI65562 GED65562:GEE65562 GNZ65562:GOA65562 GXV65562:GXW65562 HHR65562:HHS65562 HRN65562:HRO65562 IBJ65562:IBK65562 ILF65562:ILG65562 IVB65562:IVC65562 JEX65562:JEY65562 JOT65562:JOU65562 JYP65562:JYQ65562 KIL65562:KIM65562 KSH65562:KSI65562 LCD65562:LCE65562 LLZ65562:LMA65562 LVV65562:LVW65562 MFR65562:MFS65562 MPN65562:MPO65562 MZJ65562:MZK65562 NJF65562:NJG65562 NTB65562:NTC65562 OCX65562:OCY65562 OMT65562:OMU65562 OWP65562:OWQ65562 PGL65562:PGM65562 PQH65562:PQI65562 QAD65562:QAE65562 QJZ65562:QKA65562 QTV65562:QTW65562 RDR65562:RDS65562 RNN65562:RNO65562 RXJ65562:RXK65562 SHF65562:SHG65562 SRB65562:SRC65562 TAX65562:TAY65562 TKT65562:TKU65562 TUP65562:TUQ65562 UEL65562:UEM65562 UOH65562:UOI65562 UYD65562:UYE65562 VHZ65562:VIA65562 VRV65562:VRW65562 WBR65562:WBS65562 WLN65562:WLO65562 WVJ65562:WVK65562 B131098:C131098 IX131098:IY131098 ST131098:SU131098 ACP131098:ACQ131098 AML131098:AMM131098 AWH131098:AWI131098 BGD131098:BGE131098 BPZ131098:BQA131098 BZV131098:BZW131098 CJR131098:CJS131098 CTN131098:CTO131098 DDJ131098:DDK131098 DNF131098:DNG131098 DXB131098:DXC131098 EGX131098:EGY131098 EQT131098:EQU131098 FAP131098:FAQ131098 FKL131098:FKM131098 FUH131098:FUI131098 GED131098:GEE131098 GNZ131098:GOA131098 GXV131098:GXW131098 HHR131098:HHS131098 HRN131098:HRO131098 IBJ131098:IBK131098 ILF131098:ILG131098 IVB131098:IVC131098 JEX131098:JEY131098 JOT131098:JOU131098 JYP131098:JYQ131098 KIL131098:KIM131098 KSH131098:KSI131098 LCD131098:LCE131098 LLZ131098:LMA131098 LVV131098:LVW131098 MFR131098:MFS131098 MPN131098:MPO131098 MZJ131098:MZK131098 NJF131098:NJG131098 NTB131098:NTC131098 OCX131098:OCY131098 OMT131098:OMU131098 OWP131098:OWQ131098 PGL131098:PGM131098 PQH131098:PQI131098 QAD131098:QAE131098 QJZ131098:QKA131098 QTV131098:QTW131098 RDR131098:RDS131098 RNN131098:RNO131098 RXJ131098:RXK131098 SHF131098:SHG131098 SRB131098:SRC131098 TAX131098:TAY131098 TKT131098:TKU131098 TUP131098:TUQ131098 UEL131098:UEM131098 UOH131098:UOI131098 UYD131098:UYE131098 VHZ131098:VIA131098 VRV131098:VRW131098 WBR131098:WBS131098 WLN131098:WLO131098 WVJ131098:WVK131098 B196634:C196634 IX196634:IY196634 ST196634:SU196634 ACP196634:ACQ196634 AML196634:AMM196634 AWH196634:AWI196634 BGD196634:BGE196634 BPZ196634:BQA196634 BZV196634:BZW196634 CJR196634:CJS196634 CTN196634:CTO196634 DDJ196634:DDK196634 DNF196634:DNG196634 DXB196634:DXC196634 EGX196634:EGY196634 EQT196634:EQU196634 FAP196634:FAQ196634 FKL196634:FKM196634 FUH196634:FUI196634 GED196634:GEE196634 GNZ196634:GOA196634 GXV196634:GXW196634 HHR196634:HHS196634 HRN196634:HRO196634 IBJ196634:IBK196634 ILF196634:ILG196634 IVB196634:IVC196634 JEX196634:JEY196634 JOT196634:JOU196634 JYP196634:JYQ196634 KIL196634:KIM196634 KSH196634:KSI196634 LCD196634:LCE196634 LLZ196634:LMA196634 LVV196634:LVW196634 MFR196634:MFS196634 MPN196634:MPO196634 MZJ196634:MZK196634 NJF196634:NJG196634 NTB196634:NTC196634 OCX196634:OCY196634 OMT196634:OMU196634 OWP196634:OWQ196634 PGL196634:PGM196634 PQH196634:PQI196634 QAD196634:QAE196634 QJZ196634:QKA196634 QTV196634:QTW196634 RDR196634:RDS196634 RNN196634:RNO196634 RXJ196634:RXK196634 SHF196634:SHG196634 SRB196634:SRC196634 TAX196634:TAY196634 TKT196634:TKU196634 TUP196634:TUQ196634 UEL196634:UEM196634 UOH196634:UOI196634 UYD196634:UYE196634 VHZ196634:VIA196634 VRV196634:VRW196634 WBR196634:WBS196634 WLN196634:WLO196634 WVJ196634:WVK196634 B262170:C262170 IX262170:IY262170 ST262170:SU262170 ACP262170:ACQ262170 AML262170:AMM262170 AWH262170:AWI262170 BGD262170:BGE262170 BPZ262170:BQA262170 BZV262170:BZW262170 CJR262170:CJS262170 CTN262170:CTO262170 DDJ262170:DDK262170 DNF262170:DNG262170 DXB262170:DXC262170 EGX262170:EGY262170 EQT262170:EQU262170 FAP262170:FAQ262170 FKL262170:FKM262170 FUH262170:FUI262170 GED262170:GEE262170 GNZ262170:GOA262170 GXV262170:GXW262170 HHR262170:HHS262170 HRN262170:HRO262170 IBJ262170:IBK262170 ILF262170:ILG262170 IVB262170:IVC262170 JEX262170:JEY262170 JOT262170:JOU262170 JYP262170:JYQ262170 KIL262170:KIM262170 KSH262170:KSI262170 LCD262170:LCE262170 LLZ262170:LMA262170 LVV262170:LVW262170 MFR262170:MFS262170 MPN262170:MPO262170 MZJ262170:MZK262170 NJF262170:NJG262170 NTB262170:NTC262170 OCX262170:OCY262170 OMT262170:OMU262170 OWP262170:OWQ262170 PGL262170:PGM262170 PQH262170:PQI262170 QAD262170:QAE262170 QJZ262170:QKA262170 QTV262170:QTW262170 RDR262170:RDS262170 RNN262170:RNO262170 RXJ262170:RXK262170 SHF262170:SHG262170 SRB262170:SRC262170 TAX262170:TAY262170 TKT262170:TKU262170 TUP262170:TUQ262170 UEL262170:UEM262170 UOH262170:UOI262170 UYD262170:UYE262170 VHZ262170:VIA262170 VRV262170:VRW262170 WBR262170:WBS262170 WLN262170:WLO262170 WVJ262170:WVK262170 B327706:C327706 IX327706:IY327706 ST327706:SU327706 ACP327706:ACQ327706 AML327706:AMM327706 AWH327706:AWI327706 BGD327706:BGE327706 BPZ327706:BQA327706 BZV327706:BZW327706 CJR327706:CJS327706 CTN327706:CTO327706 DDJ327706:DDK327706 DNF327706:DNG327706 DXB327706:DXC327706 EGX327706:EGY327706 EQT327706:EQU327706 FAP327706:FAQ327706 FKL327706:FKM327706 FUH327706:FUI327706 GED327706:GEE327706 GNZ327706:GOA327706 GXV327706:GXW327706 HHR327706:HHS327706 HRN327706:HRO327706 IBJ327706:IBK327706 ILF327706:ILG327706 IVB327706:IVC327706 JEX327706:JEY327706 JOT327706:JOU327706 JYP327706:JYQ327706 KIL327706:KIM327706 KSH327706:KSI327706 LCD327706:LCE327706 LLZ327706:LMA327706 LVV327706:LVW327706 MFR327706:MFS327706 MPN327706:MPO327706 MZJ327706:MZK327706 NJF327706:NJG327706 NTB327706:NTC327706 OCX327706:OCY327706 OMT327706:OMU327706 OWP327706:OWQ327706 PGL327706:PGM327706 PQH327706:PQI327706 QAD327706:QAE327706 QJZ327706:QKA327706 QTV327706:QTW327706 RDR327706:RDS327706 RNN327706:RNO327706 RXJ327706:RXK327706 SHF327706:SHG327706 SRB327706:SRC327706 TAX327706:TAY327706 TKT327706:TKU327706 TUP327706:TUQ327706 UEL327706:UEM327706 UOH327706:UOI327706 UYD327706:UYE327706 VHZ327706:VIA327706 VRV327706:VRW327706 WBR327706:WBS327706 WLN327706:WLO327706 WVJ327706:WVK327706 B393242:C393242 IX393242:IY393242 ST393242:SU393242 ACP393242:ACQ393242 AML393242:AMM393242 AWH393242:AWI393242 BGD393242:BGE393242 BPZ393242:BQA393242 BZV393242:BZW393242 CJR393242:CJS393242 CTN393242:CTO393242 DDJ393242:DDK393242 DNF393242:DNG393242 DXB393242:DXC393242 EGX393242:EGY393242 EQT393242:EQU393242 FAP393242:FAQ393242 FKL393242:FKM393242 FUH393242:FUI393242 GED393242:GEE393242 GNZ393242:GOA393242 GXV393242:GXW393242 HHR393242:HHS393242 HRN393242:HRO393242 IBJ393242:IBK393242 ILF393242:ILG393242 IVB393242:IVC393242 JEX393242:JEY393242 JOT393242:JOU393242 JYP393242:JYQ393242 KIL393242:KIM393242 KSH393242:KSI393242 LCD393242:LCE393242 LLZ393242:LMA393242 LVV393242:LVW393242 MFR393242:MFS393242 MPN393242:MPO393242 MZJ393242:MZK393242 NJF393242:NJG393242 NTB393242:NTC393242 OCX393242:OCY393242 OMT393242:OMU393242 OWP393242:OWQ393242 PGL393242:PGM393242 PQH393242:PQI393242 QAD393242:QAE393242 QJZ393242:QKA393242 QTV393242:QTW393242 RDR393242:RDS393242 RNN393242:RNO393242 RXJ393242:RXK393242 SHF393242:SHG393242 SRB393242:SRC393242 TAX393242:TAY393242 TKT393242:TKU393242 TUP393242:TUQ393242 UEL393242:UEM393242 UOH393242:UOI393242 UYD393242:UYE393242 VHZ393242:VIA393242 VRV393242:VRW393242 WBR393242:WBS393242 WLN393242:WLO393242 WVJ393242:WVK393242 B458778:C458778 IX458778:IY458778 ST458778:SU458778 ACP458778:ACQ458778 AML458778:AMM458778 AWH458778:AWI458778 BGD458778:BGE458778 BPZ458778:BQA458778 BZV458778:BZW458778 CJR458778:CJS458778 CTN458778:CTO458778 DDJ458778:DDK458778 DNF458778:DNG458778 DXB458778:DXC458778 EGX458778:EGY458778 EQT458778:EQU458778 FAP458778:FAQ458778 FKL458778:FKM458778 FUH458778:FUI458778 GED458778:GEE458778 GNZ458778:GOA458778 GXV458778:GXW458778 HHR458778:HHS458778 HRN458778:HRO458778 IBJ458778:IBK458778 ILF458778:ILG458778 IVB458778:IVC458778 JEX458778:JEY458778 JOT458778:JOU458778 JYP458778:JYQ458778 KIL458778:KIM458778 KSH458778:KSI458778 LCD458778:LCE458778 LLZ458778:LMA458778 LVV458778:LVW458778 MFR458778:MFS458778 MPN458778:MPO458778 MZJ458778:MZK458778 NJF458778:NJG458778 NTB458778:NTC458778 OCX458778:OCY458778 OMT458778:OMU458778 OWP458778:OWQ458778 PGL458778:PGM458778 PQH458778:PQI458778 QAD458778:QAE458778 QJZ458778:QKA458778 QTV458778:QTW458778 RDR458778:RDS458778 RNN458778:RNO458778 RXJ458778:RXK458778 SHF458778:SHG458778 SRB458778:SRC458778 TAX458778:TAY458778 TKT458778:TKU458778 TUP458778:TUQ458778 UEL458778:UEM458778 UOH458778:UOI458778 UYD458778:UYE458778 VHZ458778:VIA458778 VRV458778:VRW458778 WBR458778:WBS458778 WLN458778:WLO458778 WVJ458778:WVK458778 B524314:C524314 IX524314:IY524314 ST524314:SU524314 ACP524314:ACQ524314 AML524314:AMM524314 AWH524314:AWI524314 BGD524314:BGE524314 BPZ524314:BQA524314 BZV524314:BZW524314 CJR524314:CJS524314 CTN524314:CTO524314 DDJ524314:DDK524314 DNF524314:DNG524314 DXB524314:DXC524314 EGX524314:EGY524314 EQT524314:EQU524314 FAP524314:FAQ524314 FKL524314:FKM524314 FUH524314:FUI524314 GED524314:GEE524314 GNZ524314:GOA524314 GXV524314:GXW524314 HHR524314:HHS524314 HRN524314:HRO524314 IBJ524314:IBK524314 ILF524314:ILG524314 IVB524314:IVC524314 JEX524314:JEY524314 JOT524314:JOU524314 JYP524314:JYQ524314 KIL524314:KIM524314 KSH524314:KSI524314 LCD524314:LCE524314 LLZ524314:LMA524314 LVV524314:LVW524314 MFR524314:MFS524314 MPN524314:MPO524314 MZJ524314:MZK524314 NJF524314:NJG524314 NTB524314:NTC524314 OCX524314:OCY524314 OMT524314:OMU524314 OWP524314:OWQ524314 PGL524314:PGM524314 PQH524314:PQI524314 QAD524314:QAE524314 QJZ524314:QKA524314 QTV524314:QTW524314 RDR524314:RDS524314 RNN524314:RNO524314 RXJ524314:RXK524314 SHF524314:SHG524314 SRB524314:SRC524314 TAX524314:TAY524314 TKT524314:TKU524314 TUP524314:TUQ524314 UEL524314:UEM524314 UOH524314:UOI524314 UYD524314:UYE524314 VHZ524314:VIA524314 VRV524314:VRW524314 WBR524314:WBS524314 WLN524314:WLO524314 WVJ524314:WVK524314 B589850:C589850 IX589850:IY589850 ST589850:SU589850 ACP589850:ACQ589850 AML589850:AMM589850 AWH589850:AWI589850 BGD589850:BGE589850 BPZ589850:BQA589850 BZV589850:BZW589850 CJR589850:CJS589850 CTN589850:CTO589850 DDJ589850:DDK589850 DNF589850:DNG589850 DXB589850:DXC589850 EGX589850:EGY589850 EQT589850:EQU589850 FAP589850:FAQ589850 FKL589850:FKM589850 FUH589850:FUI589850 GED589850:GEE589850 GNZ589850:GOA589850 GXV589850:GXW589850 HHR589850:HHS589850 HRN589850:HRO589850 IBJ589850:IBK589850 ILF589850:ILG589850 IVB589850:IVC589850 JEX589850:JEY589850 JOT589850:JOU589850 JYP589850:JYQ589850 KIL589850:KIM589850 KSH589850:KSI589850 LCD589850:LCE589850 LLZ589850:LMA589850 LVV589850:LVW589850 MFR589850:MFS589850 MPN589850:MPO589850 MZJ589850:MZK589850 NJF589850:NJG589850 NTB589850:NTC589850 OCX589850:OCY589850 OMT589850:OMU589850 OWP589850:OWQ589850 PGL589850:PGM589850 PQH589850:PQI589850 QAD589850:QAE589850 QJZ589850:QKA589850 QTV589850:QTW589850 RDR589850:RDS589850 RNN589850:RNO589850 RXJ589850:RXK589850 SHF589850:SHG589850 SRB589850:SRC589850 TAX589850:TAY589850 TKT589850:TKU589850 TUP589850:TUQ589850 UEL589850:UEM589850 UOH589850:UOI589850 UYD589850:UYE589850 VHZ589850:VIA589850 VRV589850:VRW589850 WBR589850:WBS589850 WLN589850:WLO589850 WVJ589850:WVK589850 B655386:C655386 IX655386:IY655386 ST655386:SU655386 ACP655386:ACQ655386 AML655386:AMM655386 AWH655386:AWI655386 BGD655386:BGE655386 BPZ655386:BQA655386 BZV655386:BZW655386 CJR655386:CJS655386 CTN655386:CTO655386 DDJ655386:DDK655386 DNF655386:DNG655386 DXB655386:DXC655386 EGX655386:EGY655386 EQT655386:EQU655386 FAP655386:FAQ655386 FKL655386:FKM655386 FUH655386:FUI655386 GED655386:GEE655386 GNZ655386:GOA655386 GXV655386:GXW655386 HHR655386:HHS655386 HRN655386:HRO655386 IBJ655386:IBK655386 ILF655386:ILG655386 IVB655386:IVC655386 JEX655386:JEY655386 JOT655386:JOU655386 JYP655386:JYQ655386 KIL655386:KIM655386 KSH655386:KSI655386 LCD655386:LCE655386 LLZ655386:LMA655386 LVV655386:LVW655386 MFR655386:MFS655386 MPN655386:MPO655386 MZJ655386:MZK655386 NJF655386:NJG655386 NTB655386:NTC655386 OCX655386:OCY655386 OMT655386:OMU655386 OWP655386:OWQ655386 PGL655386:PGM655386 PQH655386:PQI655386 QAD655386:QAE655386 QJZ655386:QKA655386 QTV655386:QTW655386 RDR655386:RDS655386 RNN655386:RNO655386 RXJ655386:RXK655386 SHF655386:SHG655386 SRB655386:SRC655386 TAX655386:TAY655386 TKT655386:TKU655386 TUP655386:TUQ655386 UEL655386:UEM655386 UOH655386:UOI655386 UYD655386:UYE655386 VHZ655386:VIA655386 VRV655386:VRW655386 WBR655386:WBS655386 WLN655386:WLO655386 WVJ655386:WVK655386 B720922:C720922 IX720922:IY720922 ST720922:SU720922 ACP720922:ACQ720922 AML720922:AMM720922 AWH720922:AWI720922 BGD720922:BGE720922 BPZ720922:BQA720922 BZV720922:BZW720922 CJR720922:CJS720922 CTN720922:CTO720922 DDJ720922:DDK720922 DNF720922:DNG720922 DXB720922:DXC720922 EGX720922:EGY720922 EQT720922:EQU720922 FAP720922:FAQ720922 FKL720922:FKM720922 FUH720922:FUI720922 GED720922:GEE720922 GNZ720922:GOA720922 GXV720922:GXW720922 HHR720922:HHS720922 HRN720922:HRO720922 IBJ720922:IBK720922 ILF720922:ILG720922 IVB720922:IVC720922 JEX720922:JEY720922 JOT720922:JOU720922 JYP720922:JYQ720922 KIL720922:KIM720922 KSH720922:KSI720922 LCD720922:LCE720922 LLZ720922:LMA720922 LVV720922:LVW720922 MFR720922:MFS720922 MPN720922:MPO720922 MZJ720922:MZK720922 NJF720922:NJG720922 NTB720922:NTC720922 OCX720922:OCY720922 OMT720922:OMU720922 OWP720922:OWQ720922 PGL720922:PGM720922 PQH720922:PQI720922 QAD720922:QAE720922 QJZ720922:QKA720922 QTV720922:QTW720922 RDR720922:RDS720922 RNN720922:RNO720922 RXJ720922:RXK720922 SHF720922:SHG720922 SRB720922:SRC720922 TAX720922:TAY720922 TKT720922:TKU720922 TUP720922:TUQ720922 UEL720922:UEM720922 UOH720922:UOI720922 UYD720922:UYE720922 VHZ720922:VIA720922 VRV720922:VRW720922 WBR720922:WBS720922 WLN720922:WLO720922 WVJ720922:WVK720922 B786458:C786458 IX786458:IY786458 ST786458:SU786458 ACP786458:ACQ786458 AML786458:AMM786458 AWH786458:AWI786458 BGD786458:BGE786458 BPZ786458:BQA786458 BZV786458:BZW786458 CJR786458:CJS786458 CTN786458:CTO786458 DDJ786458:DDK786458 DNF786458:DNG786458 DXB786458:DXC786458 EGX786458:EGY786458 EQT786458:EQU786458 FAP786458:FAQ786458 FKL786458:FKM786458 FUH786458:FUI786458 GED786458:GEE786458 GNZ786458:GOA786458 GXV786458:GXW786458 HHR786458:HHS786458 HRN786458:HRO786458 IBJ786458:IBK786458 ILF786458:ILG786458 IVB786458:IVC786458 JEX786458:JEY786458 JOT786458:JOU786458 JYP786458:JYQ786458 KIL786458:KIM786458 KSH786458:KSI786458 LCD786458:LCE786458 LLZ786458:LMA786458 LVV786458:LVW786458 MFR786458:MFS786458 MPN786458:MPO786458 MZJ786458:MZK786458 NJF786458:NJG786458 NTB786458:NTC786458 OCX786458:OCY786458 OMT786458:OMU786458 OWP786458:OWQ786458 PGL786458:PGM786458 PQH786458:PQI786458 QAD786458:QAE786458 QJZ786458:QKA786458 QTV786458:QTW786458 RDR786458:RDS786458 RNN786458:RNO786458 RXJ786458:RXK786458 SHF786458:SHG786458 SRB786458:SRC786458 TAX786458:TAY786458 TKT786458:TKU786458 TUP786458:TUQ786458 UEL786458:UEM786458 UOH786458:UOI786458 UYD786458:UYE786458 VHZ786458:VIA786458 VRV786458:VRW786458 WBR786458:WBS786458 WLN786458:WLO786458 WVJ786458:WVK786458 B851994:C851994 IX851994:IY851994 ST851994:SU851994 ACP851994:ACQ851994 AML851994:AMM851994 AWH851994:AWI851994 BGD851994:BGE851994 BPZ851994:BQA851994 BZV851994:BZW851994 CJR851994:CJS851994 CTN851994:CTO851994 DDJ851994:DDK851994 DNF851994:DNG851994 DXB851994:DXC851994 EGX851994:EGY851994 EQT851994:EQU851994 FAP851994:FAQ851994 FKL851994:FKM851994 FUH851994:FUI851994 GED851994:GEE851994 GNZ851994:GOA851994 GXV851994:GXW851994 HHR851994:HHS851994 HRN851994:HRO851994 IBJ851994:IBK851994 ILF851994:ILG851994 IVB851994:IVC851994 JEX851994:JEY851994 JOT851994:JOU851994 JYP851994:JYQ851994 KIL851994:KIM851994 KSH851994:KSI851994 LCD851994:LCE851994 LLZ851994:LMA851994 LVV851994:LVW851994 MFR851994:MFS851994 MPN851994:MPO851994 MZJ851994:MZK851994 NJF851994:NJG851994 NTB851994:NTC851994 OCX851994:OCY851994 OMT851994:OMU851994 OWP851994:OWQ851994 PGL851994:PGM851994 PQH851994:PQI851994 QAD851994:QAE851994 QJZ851994:QKA851994 QTV851994:QTW851994 RDR851994:RDS851994 RNN851994:RNO851994 RXJ851994:RXK851994 SHF851994:SHG851994 SRB851994:SRC851994 TAX851994:TAY851994 TKT851994:TKU851994 TUP851994:TUQ851994 UEL851994:UEM851994 UOH851994:UOI851994 UYD851994:UYE851994 VHZ851994:VIA851994 VRV851994:VRW851994 WBR851994:WBS851994 WLN851994:WLO851994 WVJ851994:WVK851994 B917530:C917530 IX917530:IY917530 ST917530:SU917530 ACP917530:ACQ917530 AML917530:AMM917530 AWH917530:AWI917530 BGD917530:BGE917530 BPZ917530:BQA917530 BZV917530:BZW917530 CJR917530:CJS917530 CTN917530:CTO917530 DDJ917530:DDK917530 DNF917530:DNG917530 DXB917530:DXC917530 EGX917530:EGY917530 EQT917530:EQU917530 FAP917530:FAQ917530 FKL917530:FKM917530 FUH917530:FUI917530 GED917530:GEE917530 GNZ917530:GOA917530 GXV917530:GXW917530 HHR917530:HHS917530 HRN917530:HRO917530 IBJ917530:IBK917530 ILF917530:ILG917530 IVB917530:IVC917530 JEX917530:JEY917530 JOT917530:JOU917530 JYP917530:JYQ917530 KIL917530:KIM917530 KSH917530:KSI917530 LCD917530:LCE917530 LLZ917530:LMA917530 LVV917530:LVW917530 MFR917530:MFS917530 MPN917530:MPO917530 MZJ917530:MZK917530 NJF917530:NJG917530 NTB917530:NTC917530 OCX917530:OCY917530 OMT917530:OMU917530 OWP917530:OWQ917530 PGL917530:PGM917530 PQH917530:PQI917530 QAD917530:QAE917530 QJZ917530:QKA917530 QTV917530:QTW917530 RDR917530:RDS917530 RNN917530:RNO917530 RXJ917530:RXK917530 SHF917530:SHG917530 SRB917530:SRC917530 TAX917530:TAY917530 TKT917530:TKU917530 TUP917530:TUQ917530 UEL917530:UEM917530 UOH917530:UOI917530 UYD917530:UYE917530 VHZ917530:VIA917530 VRV917530:VRW917530 WBR917530:WBS917530 WLN917530:WLO917530 WVJ917530:WVK917530 B983066:C983066 IX983066:IY983066 ST983066:SU983066 ACP983066:ACQ983066 AML983066:AMM983066 AWH983066:AWI983066 BGD983066:BGE983066 BPZ983066:BQA983066 BZV983066:BZW983066 CJR983066:CJS983066 CTN983066:CTO983066 DDJ983066:DDK983066 DNF983066:DNG983066 DXB983066:DXC983066 EGX983066:EGY983066 EQT983066:EQU983066 FAP983066:FAQ983066 FKL983066:FKM983066 FUH983066:FUI983066 GED983066:GEE983066 GNZ983066:GOA983066 GXV983066:GXW983066 HHR983066:HHS983066 HRN983066:HRO983066 IBJ983066:IBK983066 ILF983066:ILG983066 IVB983066:IVC983066 JEX983066:JEY983066 JOT983066:JOU983066 JYP983066:JYQ983066 KIL983066:KIM983066 KSH983066:KSI983066 LCD983066:LCE983066 LLZ983066:LMA983066 LVV983066:LVW983066 MFR983066:MFS983066 MPN983066:MPO983066 MZJ983066:MZK983066 NJF983066:NJG983066 NTB983066:NTC983066 OCX983066:OCY983066 OMT983066:OMU983066 OWP983066:OWQ983066 PGL983066:PGM983066 PQH983066:PQI983066 QAD983066:QAE983066 QJZ983066:QKA983066 QTV983066:QTW983066 RDR983066:RDS983066 RNN983066:RNO983066 RXJ983066:RXK983066 SHF983066:SHG983066 SRB983066:SRC983066 TAX983066:TAY983066 TKT983066:TKU983066 TUP983066:TUQ983066 UEL983066:UEM983066 UOH983066:UOI983066 UYD983066:UYE983066 VHZ983066:VIA983066 VRV983066:VRW983066 WBR983066:WBS983066 WLN983066:WLO983066 WVJ983066:WVK983066 WVJ983132:WVK983132 IX75:IY75 ST75:SU75 ACP75:ACQ75 AML75:AMM75 AWH75:AWI75 BGD75:BGE75 BPZ75:BQA75 BZV75:BZW75 CJR75:CJS75 CTN75:CTO75 DDJ75:DDK75 DNF75:DNG75 DXB75:DXC75 EGX75:EGY75 EQT75:EQU75 FAP75:FAQ75 FKL75:FKM75 FUH75:FUI75 GED75:GEE75 GNZ75:GOA75 GXV75:GXW75 HHR75:HHS75 HRN75:HRO75 IBJ75:IBK75 ILF75:ILG75 IVB75:IVC75 JEX75:JEY75 JOT75:JOU75 JYP75:JYQ75 KIL75:KIM75 KSH75:KSI75 LCD75:LCE75 LLZ75:LMA75 LVV75:LVW75 MFR75:MFS75 MPN75:MPO75 MZJ75:MZK75 NJF75:NJG75 NTB75:NTC75 OCX75:OCY75 OMT75:OMU75 OWP75:OWQ75 PGL75:PGM75 PQH75:PQI75 QAD75:QAE75 QJZ75:QKA75 QTV75:QTW75 RDR75:RDS75 RNN75:RNO75 RXJ75:RXK75 SHF75:SHG75 SRB75:SRC75 TAX75:TAY75 TKT75:TKU75 TUP75:TUQ75 UEL75:UEM75 UOH75:UOI75 UYD75:UYE75 VHZ75:VIA75 VRV75:VRW75 WBR75:WBS75 WLN75:WLO75 WVJ75:WVK75 B65611:C65611 IX65611:IY65611 ST65611:SU65611 ACP65611:ACQ65611 AML65611:AMM65611 AWH65611:AWI65611 BGD65611:BGE65611 BPZ65611:BQA65611 BZV65611:BZW65611 CJR65611:CJS65611 CTN65611:CTO65611 DDJ65611:DDK65611 DNF65611:DNG65611 DXB65611:DXC65611 EGX65611:EGY65611 EQT65611:EQU65611 FAP65611:FAQ65611 FKL65611:FKM65611 FUH65611:FUI65611 GED65611:GEE65611 GNZ65611:GOA65611 GXV65611:GXW65611 HHR65611:HHS65611 HRN65611:HRO65611 IBJ65611:IBK65611 ILF65611:ILG65611 IVB65611:IVC65611 JEX65611:JEY65611 JOT65611:JOU65611 JYP65611:JYQ65611 KIL65611:KIM65611 KSH65611:KSI65611 LCD65611:LCE65611 LLZ65611:LMA65611 LVV65611:LVW65611 MFR65611:MFS65611 MPN65611:MPO65611 MZJ65611:MZK65611 NJF65611:NJG65611 NTB65611:NTC65611 OCX65611:OCY65611 OMT65611:OMU65611 OWP65611:OWQ65611 PGL65611:PGM65611 PQH65611:PQI65611 QAD65611:QAE65611 QJZ65611:QKA65611 QTV65611:QTW65611 RDR65611:RDS65611 RNN65611:RNO65611 RXJ65611:RXK65611 SHF65611:SHG65611 SRB65611:SRC65611 TAX65611:TAY65611 TKT65611:TKU65611 TUP65611:TUQ65611 UEL65611:UEM65611 UOH65611:UOI65611 UYD65611:UYE65611 VHZ65611:VIA65611 VRV65611:VRW65611 WBR65611:WBS65611 WLN65611:WLO65611 WVJ65611:WVK65611 B131147:C131147 IX131147:IY131147 ST131147:SU131147 ACP131147:ACQ131147 AML131147:AMM131147 AWH131147:AWI131147 BGD131147:BGE131147 BPZ131147:BQA131147 BZV131147:BZW131147 CJR131147:CJS131147 CTN131147:CTO131147 DDJ131147:DDK131147 DNF131147:DNG131147 DXB131147:DXC131147 EGX131147:EGY131147 EQT131147:EQU131147 FAP131147:FAQ131147 FKL131147:FKM131147 FUH131147:FUI131147 GED131147:GEE131147 GNZ131147:GOA131147 GXV131147:GXW131147 HHR131147:HHS131147 HRN131147:HRO131147 IBJ131147:IBK131147 ILF131147:ILG131147 IVB131147:IVC131147 JEX131147:JEY131147 JOT131147:JOU131147 JYP131147:JYQ131147 KIL131147:KIM131147 KSH131147:KSI131147 LCD131147:LCE131147 LLZ131147:LMA131147 LVV131147:LVW131147 MFR131147:MFS131147 MPN131147:MPO131147 MZJ131147:MZK131147 NJF131147:NJG131147 NTB131147:NTC131147 OCX131147:OCY131147 OMT131147:OMU131147 OWP131147:OWQ131147 PGL131147:PGM131147 PQH131147:PQI131147 QAD131147:QAE131147 QJZ131147:QKA131147 QTV131147:QTW131147 RDR131147:RDS131147 RNN131147:RNO131147 RXJ131147:RXK131147 SHF131147:SHG131147 SRB131147:SRC131147 TAX131147:TAY131147 TKT131147:TKU131147 TUP131147:TUQ131147 UEL131147:UEM131147 UOH131147:UOI131147 UYD131147:UYE131147 VHZ131147:VIA131147 VRV131147:VRW131147 WBR131147:WBS131147 WLN131147:WLO131147 WVJ131147:WVK131147 B196683:C196683 IX196683:IY196683 ST196683:SU196683 ACP196683:ACQ196683 AML196683:AMM196683 AWH196683:AWI196683 BGD196683:BGE196683 BPZ196683:BQA196683 BZV196683:BZW196683 CJR196683:CJS196683 CTN196683:CTO196683 DDJ196683:DDK196683 DNF196683:DNG196683 DXB196683:DXC196683 EGX196683:EGY196683 EQT196683:EQU196683 FAP196683:FAQ196683 FKL196683:FKM196683 FUH196683:FUI196683 GED196683:GEE196683 GNZ196683:GOA196683 GXV196683:GXW196683 HHR196683:HHS196683 HRN196683:HRO196683 IBJ196683:IBK196683 ILF196683:ILG196683 IVB196683:IVC196683 JEX196683:JEY196683 JOT196683:JOU196683 JYP196683:JYQ196683 KIL196683:KIM196683 KSH196683:KSI196683 LCD196683:LCE196683 LLZ196683:LMA196683 LVV196683:LVW196683 MFR196683:MFS196683 MPN196683:MPO196683 MZJ196683:MZK196683 NJF196683:NJG196683 NTB196683:NTC196683 OCX196683:OCY196683 OMT196683:OMU196683 OWP196683:OWQ196683 PGL196683:PGM196683 PQH196683:PQI196683 QAD196683:QAE196683 QJZ196683:QKA196683 QTV196683:QTW196683 RDR196683:RDS196683 RNN196683:RNO196683 RXJ196683:RXK196683 SHF196683:SHG196683 SRB196683:SRC196683 TAX196683:TAY196683 TKT196683:TKU196683 TUP196683:TUQ196683 UEL196683:UEM196683 UOH196683:UOI196683 UYD196683:UYE196683 VHZ196683:VIA196683 VRV196683:VRW196683 WBR196683:WBS196683 WLN196683:WLO196683 WVJ196683:WVK196683 B262219:C262219 IX262219:IY262219 ST262219:SU262219 ACP262219:ACQ262219 AML262219:AMM262219 AWH262219:AWI262219 BGD262219:BGE262219 BPZ262219:BQA262219 BZV262219:BZW262219 CJR262219:CJS262219 CTN262219:CTO262219 DDJ262219:DDK262219 DNF262219:DNG262219 DXB262219:DXC262219 EGX262219:EGY262219 EQT262219:EQU262219 FAP262219:FAQ262219 FKL262219:FKM262219 FUH262219:FUI262219 GED262219:GEE262219 GNZ262219:GOA262219 GXV262219:GXW262219 HHR262219:HHS262219 HRN262219:HRO262219 IBJ262219:IBK262219 ILF262219:ILG262219 IVB262219:IVC262219 JEX262219:JEY262219 JOT262219:JOU262219 JYP262219:JYQ262219 KIL262219:KIM262219 KSH262219:KSI262219 LCD262219:LCE262219 LLZ262219:LMA262219 LVV262219:LVW262219 MFR262219:MFS262219 MPN262219:MPO262219 MZJ262219:MZK262219 NJF262219:NJG262219 NTB262219:NTC262219 OCX262219:OCY262219 OMT262219:OMU262219 OWP262219:OWQ262219 PGL262219:PGM262219 PQH262219:PQI262219 QAD262219:QAE262219 QJZ262219:QKA262219 QTV262219:QTW262219 RDR262219:RDS262219 RNN262219:RNO262219 RXJ262219:RXK262219 SHF262219:SHG262219 SRB262219:SRC262219 TAX262219:TAY262219 TKT262219:TKU262219 TUP262219:TUQ262219 UEL262219:UEM262219 UOH262219:UOI262219 UYD262219:UYE262219 VHZ262219:VIA262219 VRV262219:VRW262219 WBR262219:WBS262219 WLN262219:WLO262219 WVJ262219:WVK262219 B327755:C327755 IX327755:IY327755 ST327755:SU327755 ACP327755:ACQ327755 AML327755:AMM327755 AWH327755:AWI327755 BGD327755:BGE327755 BPZ327755:BQA327755 BZV327755:BZW327755 CJR327755:CJS327755 CTN327755:CTO327755 DDJ327755:DDK327755 DNF327755:DNG327755 DXB327755:DXC327755 EGX327755:EGY327755 EQT327755:EQU327755 FAP327755:FAQ327755 FKL327755:FKM327755 FUH327755:FUI327755 GED327755:GEE327755 GNZ327755:GOA327755 GXV327755:GXW327755 HHR327755:HHS327755 HRN327755:HRO327755 IBJ327755:IBK327755 ILF327755:ILG327755 IVB327755:IVC327755 JEX327755:JEY327755 JOT327755:JOU327755 JYP327755:JYQ327755 KIL327755:KIM327755 KSH327755:KSI327755 LCD327755:LCE327755 LLZ327755:LMA327755 LVV327755:LVW327755 MFR327755:MFS327755 MPN327755:MPO327755 MZJ327755:MZK327755 NJF327755:NJG327755 NTB327755:NTC327755 OCX327755:OCY327755 OMT327755:OMU327755 OWP327755:OWQ327755 PGL327755:PGM327755 PQH327755:PQI327755 QAD327755:QAE327755 QJZ327755:QKA327755 QTV327755:QTW327755 RDR327755:RDS327755 RNN327755:RNO327755 RXJ327755:RXK327755 SHF327755:SHG327755 SRB327755:SRC327755 TAX327755:TAY327755 TKT327755:TKU327755 TUP327755:TUQ327755 UEL327755:UEM327755 UOH327755:UOI327755 UYD327755:UYE327755 VHZ327755:VIA327755 VRV327755:VRW327755 WBR327755:WBS327755 WLN327755:WLO327755 WVJ327755:WVK327755 B393291:C393291 IX393291:IY393291 ST393291:SU393291 ACP393291:ACQ393291 AML393291:AMM393291 AWH393291:AWI393291 BGD393291:BGE393291 BPZ393291:BQA393291 BZV393291:BZW393291 CJR393291:CJS393291 CTN393291:CTO393291 DDJ393291:DDK393291 DNF393291:DNG393291 DXB393291:DXC393291 EGX393291:EGY393291 EQT393291:EQU393291 FAP393291:FAQ393291 FKL393291:FKM393291 FUH393291:FUI393291 GED393291:GEE393291 GNZ393291:GOA393291 GXV393291:GXW393291 HHR393291:HHS393291 HRN393291:HRO393291 IBJ393291:IBK393291 ILF393291:ILG393291 IVB393291:IVC393291 JEX393291:JEY393291 JOT393291:JOU393291 JYP393291:JYQ393291 KIL393291:KIM393291 KSH393291:KSI393291 LCD393291:LCE393291 LLZ393291:LMA393291 LVV393291:LVW393291 MFR393291:MFS393291 MPN393291:MPO393291 MZJ393291:MZK393291 NJF393291:NJG393291 NTB393291:NTC393291 OCX393291:OCY393291 OMT393291:OMU393291 OWP393291:OWQ393291 PGL393291:PGM393291 PQH393291:PQI393291 QAD393291:QAE393291 QJZ393291:QKA393291 QTV393291:QTW393291 RDR393291:RDS393291 RNN393291:RNO393291 RXJ393291:RXK393291 SHF393291:SHG393291 SRB393291:SRC393291 TAX393291:TAY393291 TKT393291:TKU393291 TUP393291:TUQ393291 UEL393291:UEM393291 UOH393291:UOI393291 UYD393291:UYE393291 VHZ393291:VIA393291 VRV393291:VRW393291 WBR393291:WBS393291 WLN393291:WLO393291 WVJ393291:WVK393291 B458827:C458827 IX458827:IY458827 ST458827:SU458827 ACP458827:ACQ458827 AML458827:AMM458827 AWH458827:AWI458827 BGD458827:BGE458827 BPZ458827:BQA458827 BZV458827:BZW458827 CJR458827:CJS458827 CTN458827:CTO458827 DDJ458827:DDK458827 DNF458827:DNG458827 DXB458827:DXC458827 EGX458827:EGY458827 EQT458827:EQU458827 FAP458827:FAQ458827 FKL458827:FKM458827 FUH458827:FUI458827 GED458827:GEE458827 GNZ458827:GOA458827 GXV458827:GXW458827 HHR458827:HHS458827 HRN458827:HRO458827 IBJ458827:IBK458827 ILF458827:ILG458827 IVB458827:IVC458827 JEX458827:JEY458827 JOT458827:JOU458827 JYP458827:JYQ458827 KIL458827:KIM458827 KSH458827:KSI458827 LCD458827:LCE458827 LLZ458827:LMA458827 LVV458827:LVW458827 MFR458827:MFS458827 MPN458827:MPO458827 MZJ458827:MZK458827 NJF458827:NJG458827 NTB458827:NTC458827 OCX458827:OCY458827 OMT458827:OMU458827 OWP458827:OWQ458827 PGL458827:PGM458827 PQH458827:PQI458827 QAD458827:QAE458827 QJZ458827:QKA458827 QTV458827:QTW458827 RDR458827:RDS458827 RNN458827:RNO458827 RXJ458827:RXK458827 SHF458827:SHG458827 SRB458827:SRC458827 TAX458827:TAY458827 TKT458827:TKU458827 TUP458827:TUQ458827 UEL458827:UEM458827 UOH458827:UOI458827 UYD458827:UYE458827 VHZ458827:VIA458827 VRV458827:VRW458827 WBR458827:WBS458827 WLN458827:WLO458827 WVJ458827:WVK458827 B524363:C524363 IX524363:IY524363 ST524363:SU524363 ACP524363:ACQ524363 AML524363:AMM524363 AWH524363:AWI524363 BGD524363:BGE524363 BPZ524363:BQA524363 BZV524363:BZW524363 CJR524363:CJS524363 CTN524363:CTO524363 DDJ524363:DDK524363 DNF524363:DNG524363 DXB524363:DXC524363 EGX524363:EGY524363 EQT524363:EQU524363 FAP524363:FAQ524363 FKL524363:FKM524363 FUH524363:FUI524363 GED524363:GEE524363 GNZ524363:GOA524363 GXV524363:GXW524363 HHR524363:HHS524363 HRN524363:HRO524363 IBJ524363:IBK524363 ILF524363:ILG524363 IVB524363:IVC524363 JEX524363:JEY524363 JOT524363:JOU524363 JYP524363:JYQ524363 KIL524363:KIM524363 KSH524363:KSI524363 LCD524363:LCE524363 LLZ524363:LMA524363 LVV524363:LVW524363 MFR524363:MFS524363 MPN524363:MPO524363 MZJ524363:MZK524363 NJF524363:NJG524363 NTB524363:NTC524363 OCX524363:OCY524363 OMT524363:OMU524363 OWP524363:OWQ524363 PGL524363:PGM524363 PQH524363:PQI524363 QAD524363:QAE524363 QJZ524363:QKA524363 QTV524363:QTW524363 RDR524363:RDS524363 RNN524363:RNO524363 RXJ524363:RXK524363 SHF524363:SHG524363 SRB524363:SRC524363 TAX524363:TAY524363 TKT524363:TKU524363 TUP524363:TUQ524363 UEL524363:UEM524363 UOH524363:UOI524363 UYD524363:UYE524363 VHZ524363:VIA524363 VRV524363:VRW524363 WBR524363:WBS524363 WLN524363:WLO524363 WVJ524363:WVK524363 B589899:C589899 IX589899:IY589899 ST589899:SU589899 ACP589899:ACQ589899 AML589899:AMM589899 AWH589899:AWI589899 BGD589899:BGE589899 BPZ589899:BQA589899 BZV589899:BZW589899 CJR589899:CJS589899 CTN589899:CTO589899 DDJ589899:DDK589899 DNF589899:DNG589899 DXB589899:DXC589899 EGX589899:EGY589899 EQT589899:EQU589899 FAP589899:FAQ589899 FKL589899:FKM589899 FUH589899:FUI589899 GED589899:GEE589899 GNZ589899:GOA589899 GXV589899:GXW589899 HHR589899:HHS589899 HRN589899:HRO589899 IBJ589899:IBK589899 ILF589899:ILG589899 IVB589899:IVC589899 JEX589899:JEY589899 JOT589899:JOU589899 JYP589899:JYQ589899 KIL589899:KIM589899 KSH589899:KSI589899 LCD589899:LCE589899 LLZ589899:LMA589899 LVV589899:LVW589899 MFR589899:MFS589899 MPN589899:MPO589899 MZJ589899:MZK589899 NJF589899:NJG589899 NTB589899:NTC589899 OCX589899:OCY589899 OMT589899:OMU589899 OWP589899:OWQ589899 PGL589899:PGM589899 PQH589899:PQI589899 QAD589899:QAE589899 QJZ589899:QKA589899 QTV589899:QTW589899 RDR589899:RDS589899 RNN589899:RNO589899 RXJ589899:RXK589899 SHF589899:SHG589899 SRB589899:SRC589899 TAX589899:TAY589899 TKT589899:TKU589899 TUP589899:TUQ589899 UEL589899:UEM589899 UOH589899:UOI589899 UYD589899:UYE589899 VHZ589899:VIA589899 VRV589899:VRW589899 WBR589899:WBS589899 WLN589899:WLO589899 WVJ589899:WVK589899 B655435:C655435 IX655435:IY655435 ST655435:SU655435 ACP655435:ACQ655435 AML655435:AMM655435 AWH655435:AWI655435 BGD655435:BGE655435 BPZ655435:BQA655435 BZV655435:BZW655435 CJR655435:CJS655435 CTN655435:CTO655435 DDJ655435:DDK655435 DNF655435:DNG655435 DXB655435:DXC655435 EGX655435:EGY655435 EQT655435:EQU655435 FAP655435:FAQ655435 FKL655435:FKM655435 FUH655435:FUI655435 GED655435:GEE655435 GNZ655435:GOA655435 GXV655435:GXW655435 HHR655435:HHS655435 HRN655435:HRO655435 IBJ655435:IBK655435 ILF655435:ILG655435 IVB655435:IVC655435 JEX655435:JEY655435 JOT655435:JOU655435 JYP655435:JYQ655435 KIL655435:KIM655435 KSH655435:KSI655435 LCD655435:LCE655435 LLZ655435:LMA655435 LVV655435:LVW655435 MFR655435:MFS655435 MPN655435:MPO655435 MZJ655435:MZK655435 NJF655435:NJG655435 NTB655435:NTC655435 OCX655435:OCY655435 OMT655435:OMU655435 OWP655435:OWQ655435 PGL655435:PGM655435 PQH655435:PQI655435 QAD655435:QAE655435 QJZ655435:QKA655435 QTV655435:QTW655435 RDR655435:RDS655435 RNN655435:RNO655435 RXJ655435:RXK655435 SHF655435:SHG655435 SRB655435:SRC655435 TAX655435:TAY655435 TKT655435:TKU655435 TUP655435:TUQ655435 UEL655435:UEM655435 UOH655435:UOI655435 UYD655435:UYE655435 VHZ655435:VIA655435 VRV655435:VRW655435 WBR655435:WBS655435 WLN655435:WLO655435 WVJ655435:WVK655435 B720971:C720971 IX720971:IY720971 ST720971:SU720971 ACP720971:ACQ720971 AML720971:AMM720971 AWH720971:AWI720971 BGD720971:BGE720971 BPZ720971:BQA720971 BZV720971:BZW720971 CJR720971:CJS720971 CTN720971:CTO720971 DDJ720971:DDK720971 DNF720971:DNG720971 DXB720971:DXC720971 EGX720971:EGY720971 EQT720971:EQU720971 FAP720971:FAQ720971 FKL720971:FKM720971 FUH720971:FUI720971 GED720971:GEE720971 GNZ720971:GOA720971 GXV720971:GXW720971 HHR720971:HHS720971 HRN720971:HRO720971 IBJ720971:IBK720971 ILF720971:ILG720971 IVB720971:IVC720971 JEX720971:JEY720971 JOT720971:JOU720971 JYP720971:JYQ720971 KIL720971:KIM720971 KSH720971:KSI720971 LCD720971:LCE720971 LLZ720971:LMA720971 LVV720971:LVW720971 MFR720971:MFS720971 MPN720971:MPO720971 MZJ720971:MZK720971 NJF720971:NJG720971 NTB720971:NTC720971 OCX720971:OCY720971 OMT720971:OMU720971 OWP720971:OWQ720971 PGL720971:PGM720971 PQH720971:PQI720971 QAD720971:QAE720971 QJZ720971:QKA720971 QTV720971:QTW720971 RDR720971:RDS720971 RNN720971:RNO720971 RXJ720971:RXK720971 SHF720971:SHG720971 SRB720971:SRC720971 TAX720971:TAY720971 TKT720971:TKU720971 TUP720971:TUQ720971 UEL720971:UEM720971 UOH720971:UOI720971 UYD720971:UYE720971 VHZ720971:VIA720971 VRV720971:VRW720971 WBR720971:WBS720971 WLN720971:WLO720971 WVJ720971:WVK720971 B786507:C786507 IX786507:IY786507 ST786507:SU786507 ACP786507:ACQ786507 AML786507:AMM786507 AWH786507:AWI786507 BGD786507:BGE786507 BPZ786507:BQA786507 BZV786507:BZW786507 CJR786507:CJS786507 CTN786507:CTO786507 DDJ786507:DDK786507 DNF786507:DNG786507 DXB786507:DXC786507 EGX786507:EGY786507 EQT786507:EQU786507 FAP786507:FAQ786507 FKL786507:FKM786507 FUH786507:FUI786507 GED786507:GEE786507 GNZ786507:GOA786507 GXV786507:GXW786507 HHR786507:HHS786507 HRN786507:HRO786507 IBJ786507:IBK786507 ILF786507:ILG786507 IVB786507:IVC786507 JEX786507:JEY786507 JOT786507:JOU786507 JYP786507:JYQ786507 KIL786507:KIM786507 KSH786507:KSI786507 LCD786507:LCE786507 LLZ786507:LMA786507 LVV786507:LVW786507 MFR786507:MFS786507 MPN786507:MPO786507 MZJ786507:MZK786507 NJF786507:NJG786507 NTB786507:NTC786507 OCX786507:OCY786507 OMT786507:OMU786507 OWP786507:OWQ786507 PGL786507:PGM786507 PQH786507:PQI786507 QAD786507:QAE786507 QJZ786507:QKA786507 QTV786507:QTW786507 RDR786507:RDS786507 RNN786507:RNO786507 RXJ786507:RXK786507 SHF786507:SHG786507 SRB786507:SRC786507 TAX786507:TAY786507 TKT786507:TKU786507 TUP786507:TUQ786507 UEL786507:UEM786507 UOH786507:UOI786507 UYD786507:UYE786507 VHZ786507:VIA786507 VRV786507:VRW786507 WBR786507:WBS786507 WLN786507:WLO786507 WVJ786507:WVK786507 B852043:C852043 IX852043:IY852043 ST852043:SU852043 ACP852043:ACQ852043 AML852043:AMM852043 AWH852043:AWI852043 BGD852043:BGE852043 BPZ852043:BQA852043 BZV852043:BZW852043 CJR852043:CJS852043 CTN852043:CTO852043 DDJ852043:DDK852043 DNF852043:DNG852043 DXB852043:DXC852043 EGX852043:EGY852043 EQT852043:EQU852043 FAP852043:FAQ852043 FKL852043:FKM852043 FUH852043:FUI852043 GED852043:GEE852043 GNZ852043:GOA852043 GXV852043:GXW852043 HHR852043:HHS852043 HRN852043:HRO852043 IBJ852043:IBK852043 ILF852043:ILG852043 IVB852043:IVC852043 JEX852043:JEY852043 JOT852043:JOU852043 JYP852043:JYQ852043 KIL852043:KIM852043 KSH852043:KSI852043 LCD852043:LCE852043 LLZ852043:LMA852043 LVV852043:LVW852043 MFR852043:MFS852043 MPN852043:MPO852043 MZJ852043:MZK852043 NJF852043:NJG852043 NTB852043:NTC852043 OCX852043:OCY852043 OMT852043:OMU852043 OWP852043:OWQ852043 PGL852043:PGM852043 PQH852043:PQI852043 QAD852043:QAE852043 QJZ852043:QKA852043 QTV852043:QTW852043 RDR852043:RDS852043 RNN852043:RNO852043 RXJ852043:RXK852043 SHF852043:SHG852043 SRB852043:SRC852043 TAX852043:TAY852043 TKT852043:TKU852043 TUP852043:TUQ852043 UEL852043:UEM852043 UOH852043:UOI852043 UYD852043:UYE852043 VHZ852043:VIA852043 VRV852043:VRW852043 WBR852043:WBS852043 WLN852043:WLO852043 WVJ852043:WVK852043 B917579:C917579 IX917579:IY917579 ST917579:SU917579 ACP917579:ACQ917579 AML917579:AMM917579 AWH917579:AWI917579 BGD917579:BGE917579 BPZ917579:BQA917579 BZV917579:BZW917579 CJR917579:CJS917579 CTN917579:CTO917579 DDJ917579:DDK917579 DNF917579:DNG917579 DXB917579:DXC917579 EGX917579:EGY917579 EQT917579:EQU917579 FAP917579:FAQ917579 FKL917579:FKM917579 FUH917579:FUI917579 GED917579:GEE917579 GNZ917579:GOA917579 GXV917579:GXW917579 HHR917579:HHS917579 HRN917579:HRO917579 IBJ917579:IBK917579 ILF917579:ILG917579 IVB917579:IVC917579 JEX917579:JEY917579 JOT917579:JOU917579 JYP917579:JYQ917579 KIL917579:KIM917579 KSH917579:KSI917579 LCD917579:LCE917579 LLZ917579:LMA917579 LVV917579:LVW917579 MFR917579:MFS917579 MPN917579:MPO917579 MZJ917579:MZK917579 NJF917579:NJG917579 NTB917579:NTC917579 OCX917579:OCY917579 OMT917579:OMU917579 OWP917579:OWQ917579 PGL917579:PGM917579 PQH917579:PQI917579 QAD917579:QAE917579 QJZ917579:QKA917579 QTV917579:QTW917579 RDR917579:RDS917579 RNN917579:RNO917579 RXJ917579:RXK917579 SHF917579:SHG917579 SRB917579:SRC917579 TAX917579:TAY917579 TKT917579:TKU917579 TUP917579:TUQ917579 UEL917579:UEM917579 UOH917579:UOI917579 UYD917579:UYE917579 VHZ917579:VIA917579 VRV917579:VRW917579 WBR917579:WBS917579 WLN917579:WLO917579 WVJ917579:WVK917579 B983115:C983115 IX983115:IY983115 ST983115:SU983115 ACP983115:ACQ983115 AML983115:AMM983115 AWH983115:AWI983115 BGD983115:BGE983115 BPZ983115:BQA983115 BZV983115:BZW983115 CJR983115:CJS983115 CTN983115:CTO983115 DDJ983115:DDK983115 DNF983115:DNG983115 DXB983115:DXC983115 EGX983115:EGY983115 EQT983115:EQU983115 FAP983115:FAQ983115 FKL983115:FKM983115 FUH983115:FUI983115 GED983115:GEE983115 GNZ983115:GOA983115 GXV983115:GXW983115 HHR983115:HHS983115 HRN983115:HRO983115 IBJ983115:IBK983115 ILF983115:ILG983115 IVB983115:IVC983115 JEX983115:JEY983115 JOT983115:JOU983115 JYP983115:JYQ983115 KIL983115:KIM983115 KSH983115:KSI983115 LCD983115:LCE983115 LLZ983115:LMA983115 LVV983115:LVW983115 MFR983115:MFS983115 MPN983115:MPO983115 MZJ983115:MZK983115 NJF983115:NJG983115 NTB983115:NTC983115 OCX983115:OCY983115 OMT983115:OMU983115 OWP983115:OWQ983115 PGL983115:PGM983115 PQH983115:PQI983115 QAD983115:QAE983115 QJZ983115:QKA983115 QTV983115:QTW983115 RDR983115:RDS983115 RNN983115:RNO983115 RXJ983115:RXK983115 SHF983115:SHG983115 SRB983115:SRC983115 TAX983115:TAY983115 TKT983115:TKU983115 TUP983115:TUQ983115 UEL983115:UEM983115 UOH983115:UOI983115 UYD983115:UYE983115 VHZ983115:VIA983115 VRV983115:VRW983115 WBR983115:WBS983115 WLN983115:WLO983115 WVJ983115:WVK983115 B92:C92 IX92:IY92 ST92:SU92 ACP92:ACQ92 AML92:AMM92 AWH92:AWI92 BGD92:BGE92 BPZ92:BQA92 BZV92:BZW92 CJR92:CJS92 CTN92:CTO92 DDJ92:DDK92 DNF92:DNG92 DXB92:DXC92 EGX92:EGY92 EQT92:EQU92 FAP92:FAQ92 FKL92:FKM92 FUH92:FUI92 GED92:GEE92 GNZ92:GOA92 GXV92:GXW92 HHR92:HHS92 HRN92:HRO92 IBJ92:IBK92 ILF92:ILG92 IVB92:IVC92 JEX92:JEY92 JOT92:JOU92 JYP92:JYQ92 KIL92:KIM92 KSH92:KSI92 LCD92:LCE92 LLZ92:LMA92 LVV92:LVW92 MFR92:MFS92 MPN92:MPO92 MZJ92:MZK92 NJF92:NJG92 NTB92:NTC92 OCX92:OCY92 OMT92:OMU92 OWP92:OWQ92 PGL92:PGM92 PQH92:PQI92 QAD92:QAE92 QJZ92:QKA92 QTV92:QTW92 RDR92:RDS92 RNN92:RNO92 RXJ92:RXK92 SHF92:SHG92 SRB92:SRC92 TAX92:TAY92 TKT92:TKU92 TUP92:TUQ92 UEL92:UEM92 UOH92:UOI92 UYD92:UYE92 VHZ92:VIA92 VRV92:VRW92 WBR92:WBS92 WLN92:WLO92 WVJ92:WVK92 B65628:C65628 IX65628:IY65628 ST65628:SU65628 ACP65628:ACQ65628 AML65628:AMM65628 AWH65628:AWI65628 BGD65628:BGE65628 BPZ65628:BQA65628 BZV65628:BZW65628 CJR65628:CJS65628 CTN65628:CTO65628 DDJ65628:DDK65628 DNF65628:DNG65628 DXB65628:DXC65628 EGX65628:EGY65628 EQT65628:EQU65628 FAP65628:FAQ65628 FKL65628:FKM65628 FUH65628:FUI65628 GED65628:GEE65628 GNZ65628:GOA65628 GXV65628:GXW65628 HHR65628:HHS65628 HRN65628:HRO65628 IBJ65628:IBK65628 ILF65628:ILG65628 IVB65628:IVC65628 JEX65628:JEY65628 JOT65628:JOU65628 JYP65628:JYQ65628 KIL65628:KIM65628 KSH65628:KSI65628 LCD65628:LCE65628 LLZ65628:LMA65628 LVV65628:LVW65628 MFR65628:MFS65628 MPN65628:MPO65628 MZJ65628:MZK65628 NJF65628:NJG65628 NTB65628:NTC65628 OCX65628:OCY65628 OMT65628:OMU65628 OWP65628:OWQ65628 PGL65628:PGM65628 PQH65628:PQI65628 QAD65628:QAE65628 QJZ65628:QKA65628 QTV65628:QTW65628 RDR65628:RDS65628 RNN65628:RNO65628 RXJ65628:RXK65628 SHF65628:SHG65628 SRB65628:SRC65628 TAX65628:TAY65628 TKT65628:TKU65628 TUP65628:TUQ65628 UEL65628:UEM65628 UOH65628:UOI65628 UYD65628:UYE65628 VHZ65628:VIA65628 VRV65628:VRW65628 WBR65628:WBS65628 WLN65628:WLO65628 WVJ65628:WVK65628 B131164:C131164 IX131164:IY131164 ST131164:SU131164 ACP131164:ACQ131164 AML131164:AMM131164 AWH131164:AWI131164 BGD131164:BGE131164 BPZ131164:BQA131164 BZV131164:BZW131164 CJR131164:CJS131164 CTN131164:CTO131164 DDJ131164:DDK131164 DNF131164:DNG131164 DXB131164:DXC131164 EGX131164:EGY131164 EQT131164:EQU131164 FAP131164:FAQ131164 FKL131164:FKM131164 FUH131164:FUI131164 GED131164:GEE131164 GNZ131164:GOA131164 GXV131164:GXW131164 HHR131164:HHS131164 HRN131164:HRO131164 IBJ131164:IBK131164 ILF131164:ILG131164 IVB131164:IVC131164 JEX131164:JEY131164 JOT131164:JOU131164 JYP131164:JYQ131164 KIL131164:KIM131164 KSH131164:KSI131164 LCD131164:LCE131164 LLZ131164:LMA131164 LVV131164:LVW131164 MFR131164:MFS131164 MPN131164:MPO131164 MZJ131164:MZK131164 NJF131164:NJG131164 NTB131164:NTC131164 OCX131164:OCY131164 OMT131164:OMU131164 OWP131164:OWQ131164 PGL131164:PGM131164 PQH131164:PQI131164 QAD131164:QAE131164 QJZ131164:QKA131164 QTV131164:QTW131164 RDR131164:RDS131164 RNN131164:RNO131164 RXJ131164:RXK131164 SHF131164:SHG131164 SRB131164:SRC131164 TAX131164:TAY131164 TKT131164:TKU131164 TUP131164:TUQ131164 UEL131164:UEM131164 UOH131164:UOI131164 UYD131164:UYE131164 VHZ131164:VIA131164 VRV131164:VRW131164 WBR131164:WBS131164 WLN131164:WLO131164 WVJ131164:WVK131164 B196700:C196700 IX196700:IY196700 ST196700:SU196700 ACP196700:ACQ196700 AML196700:AMM196700 AWH196700:AWI196700 BGD196700:BGE196700 BPZ196700:BQA196700 BZV196700:BZW196700 CJR196700:CJS196700 CTN196700:CTO196700 DDJ196700:DDK196700 DNF196700:DNG196700 DXB196700:DXC196700 EGX196700:EGY196700 EQT196700:EQU196700 FAP196700:FAQ196700 FKL196700:FKM196700 FUH196700:FUI196700 GED196700:GEE196700 GNZ196700:GOA196700 GXV196700:GXW196700 HHR196700:HHS196700 HRN196700:HRO196700 IBJ196700:IBK196700 ILF196700:ILG196700 IVB196700:IVC196700 JEX196700:JEY196700 JOT196700:JOU196700 JYP196700:JYQ196700 KIL196700:KIM196700 KSH196700:KSI196700 LCD196700:LCE196700 LLZ196700:LMA196700 LVV196700:LVW196700 MFR196700:MFS196700 MPN196700:MPO196700 MZJ196700:MZK196700 NJF196700:NJG196700 NTB196700:NTC196700 OCX196700:OCY196700 OMT196700:OMU196700 OWP196700:OWQ196700 PGL196700:PGM196700 PQH196700:PQI196700 QAD196700:QAE196700 QJZ196700:QKA196700 QTV196700:QTW196700 RDR196700:RDS196700 RNN196700:RNO196700 RXJ196700:RXK196700 SHF196700:SHG196700 SRB196700:SRC196700 TAX196700:TAY196700 TKT196700:TKU196700 TUP196700:TUQ196700 UEL196700:UEM196700 UOH196700:UOI196700 UYD196700:UYE196700 VHZ196700:VIA196700 VRV196700:VRW196700 WBR196700:WBS196700 WLN196700:WLO196700 WVJ196700:WVK196700 B262236:C262236 IX262236:IY262236 ST262236:SU262236 ACP262236:ACQ262236 AML262236:AMM262236 AWH262236:AWI262236 BGD262236:BGE262236 BPZ262236:BQA262236 BZV262236:BZW262236 CJR262236:CJS262236 CTN262236:CTO262236 DDJ262236:DDK262236 DNF262236:DNG262236 DXB262236:DXC262236 EGX262236:EGY262236 EQT262236:EQU262236 FAP262236:FAQ262236 FKL262236:FKM262236 FUH262236:FUI262236 GED262236:GEE262236 GNZ262236:GOA262236 GXV262236:GXW262236 HHR262236:HHS262236 HRN262236:HRO262236 IBJ262236:IBK262236 ILF262236:ILG262236 IVB262236:IVC262236 JEX262236:JEY262236 JOT262236:JOU262236 JYP262236:JYQ262236 KIL262236:KIM262236 KSH262236:KSI262236 LCD262236:LCE262236 LLZ262236:LMA262236 LVV262236:LVW262236 MFR262236:MFS262236 MPN262236:MPO262236 MZJ262236:MZK262236 NJF262236:NJG262236 NTB262236:NTC262236 OCX262236:OCY262236 OMT262236:OMU262236 OWP262236:OWQ262236 PGL262236:PGM262236 PQH262236:PQI262236 QAD262236:QAE262236 QJZ262236:QKA262236 QTV262236:QTW262236 RDR262236:RDS262236 RNN262236:RNO262236 RXJ262236:RXK262236 SHF262236:SHG262236 SRB262236:SRC262236 TAX262236:TAY262236 TKT262236:TKU262236 TUP262236:TUQ262236 UEL262236:UEM262236 UOH262236:UOI262236 UYD262236:UYE262236 VHZ262236:VIA262236 VRV262236:VRW262236 WBR262236:WBS262236 WLN262236:WLO262236 WVJ262236:WVK262236 B327772:C327772 IX327772:IY327772 ST327772:SU327772 ACP327772:ACQ327772 AML327772:AMM327772 AWH327772:AWI327772 BGD327772:BGE327772 BPZ327772:BQA327772 BZV327772:BZW327772 CJR327772:CJS327772 CTN327772:CTO327772 DDJ327772:DDK327772 DNF327772:DNG327772 DXB327772:DXC327772 EGX327772:EGY327772 EQT327772:EQU327772 FAP327772:FAQ327772 FKL327772:FKM327772 FUH327772:FUI327772 GED327772:GEE327772 GNZ327772:GOA327772 GXV327772:GXW327772 HHR327772:HHS327772 HRN327772:HRO327772 IBJ327772:IBK327772 ILF327772:ILG327772 IVB327772:IVC327772 JEX327772:JEY327772 JOT327772:JOU327772 JYP327772:JYQ327772 KIL327772:KIM327772 KSH327772:KSI327772 LCD327772:LCE327772 LLZ327772:LMA327772 LVV327772:LVW327772 MFR327772:MFS327772 MPN327772:MPO327772 MZJ327772:MZK327772 NJF327772:NJG327772 NTB327772:NTC327772 OCX327772:OCY327772 OMT327772:OMU327772 OWP327772:OWQ327772 PGL327772:PGM327772 PQH327772:PQI327772 QAD327772:QAE327772 QJZ327772:QKA327772 QTV327772:QTW327772 RDR327772:RDS327772 RNN327772:RNO327772 RXJ327772:RXK327772 SHF327772:SHG327772 SRB327772:SRC327772 TAX327772:TAY327772 TKT327772:TKU327772 TUP327772:TUQ327772 UEL327772:UEM327772 UOH327772:UOI327772 UYD327772:UYE327772 VHZ327772:VIA327772 VRV327772:VRW327772 WBR327772:WBS327772 WLN327772:WLO327772 WVJ327772:WVK327772 B393308:C393308 IX393308:IY393308 ST393308:SU393308 ACP393308:ACQ393308 AML393308:AMM393308 AWH393308:AWI393308 BGD393308:BGE393308 BPZ393308:BQA393308 BZV393308:BZW393308 CJR393308:CJS393308 CTN393308:CTO393308 DDJ393308:DDK393308 DNF393308:DNG393308 DXB393308:DXC393308 EGX393308:EGY393308 EQT393308:EQU393308 FAP393308:FAQ393308 FKL393308:FKM393308 FUH393308:FUI393308 GED393308:GEE393308 GNZ393308:GOA393308 GXV393308:GXW393308 HHR393308:HHS393308 HRN393308:HRO393308 IBJ393308:IBK393308 ILF393308:ILG393308 IVB393308:IVC393308 JEX393308:JEY393308 JOT393308:JOU393308 JYP393308:JYQ393308 KIL393308:KIM393308 KSH393308:KSI393308 LCD393308:LCE393308 LLZ393308:LMA393308 LVV393308:LVW393308 MFR393308:MFS393308 MPN393308:MPO393308 MZJ393308:MZK393308 NJF393308:NJG393308 NTB393308:NTC393308 OCX393308:OCY393308 OMT393308:OMU393308 OWP393308:OWQ393308 PGL393308:PGM393308 PQH393308:PQI393308 QAD393308:QAE393308 QJZ393308:QKA393308 QTV393308:QTW393308 RDR393308:RDS393308 RNN393308:RNO393308 RXJ393308:RXK393308 SHF393308:SHG393308 SRB393308:SRC393308 TAX393308:TAY393308 TKT393308:TKU393308 TUP393308:TUQ393308 UEL393308:UEM393308 UOH393308:UOI393308 UYD393308:UYE393308 VHZ393308:VIA393308 VRV393308:VRW393308 WBR393308:WBS393308 WLN393308:WLO393308 WVJ393308:WVK393308 B458844:C458844 IX458844:IY458844 ST458844:SU458844 ACP458844:ACQ458844 AML458844:AMM458844 AWH458844:AWI458844 BGD458844:BGE458844 BPZ458844:BQA458844 BZV458844:BZW458844 CJR458844:CJS458844 CTN458844:CTO458844 DDJ458844:DDK458844 DNF458844:DNG458844 DXB458844:DXC458844 EGX458844:EGY458844 EQT458844:EQU458844 FAP458844:FAQ458844 FKL458844:FKM458844 FUH458844:FUI458844 GED458844:GEE458844 GNZ458844:GOA458844 GXV458844:GXW458844 HHR458844:HHS458844 HRN458844:HRO458844 IBJ458844:IBK458844 ILF458844:ILG458844 IVB458844:IVC458844 JEX458844:JEY458844 JOT458844:JOU458844 JYP458844:JYQ458844 KIL458844:KIM458844 KSH458844:KSI458844 LCD458844:LCE458844 LLZ458844:LMA458844 LVV458844:LVW458844 MFR458844:MFS458844 MPN458844:MPO458844 MZJ458844:MZK458844 NJF458844:NJG458844 NTB458844:NTC458844 OCX458844:OCY458844 OMT458844:OMU458844 OWP458844:OWQ458844 PGL458844:PGM458844 PQH458844:PQI458844 QAD458844:QAE458844 QJZ458844:QKA458844 QTV458844:QTW458844 RDR458844:RDS458844 RNN458844:RNO458844 RXJ458844:RXK458844 SHF458844:SHG458844 SRB458844:SRC458844 TAX458844:TAY458844 TKT458844:TKU458844 TUP458844:TUQ458844 UEL458844:UEM458844 UOH458844:UOI458844 UYD458844:UYE458844 VHZ458844:VIA458844 VRV458844:VRW458844 WBR458844:WBS458844 WLN458844:WLO458844 WVJ458844:WVK458844 B524380:C524380 IX524380:IY524380 ST524380:SU524380 ACP524380:ACQ524380 AML524380:AMM524380 AWH524380:AWI524380 BGD524380:BGE524380 BPZ524380:BQA524380 BZV524380:BZW524380 CJR524380:CJS524380 CTN524380:CTO524380 DDJ524380:DDK524380 DNF524380:DNG524380 DXB524380:DXC524380 EGX524380:EGY524380 EQT524380:EQU524380 FAP524380:FAQ524380 FKL524380:FKM524380 FUH524380:FUI524380 GED524380:GEE524380 GNZ524380:GOA524380 GXV524380:GXW524380 HHR524380:HHS524380 HRN524380:HRO524380 IBJ524380:IBK524380 ILF524380:ILG524380 IVB524380:IVC524380 JEX524380:JEY524380 JOT524380:JOU524380 JYP524380:JYQ524380 KIL524380:KIM524380 KSH524380:KSI524380 LCD524380:LCE524380 LLZ524380:LMA524380 LVV524380:LVW524380 MFR524380:MFS524380 MPN524380:MPO524380 MZJ524380:MZK524380 NJF524380:NJG524380 NTB524380:NTC524380 OCX524380:OCY524380 OMT524380:OMU524380 OWP524380:OWQ524380 PGL524380:PGM524380 PQH524380:PQI524380 QAD524380:QAE524380 QJZ524380:QKA524380 QTV524380:QTW524380 RDR524380:RDS524380 RNN524380:RNO524380 RXJ524380:RXK524380 SHF524380:SHG524380 SRB524380:SRC524380 TAX524380:TAY524380 TKT524380:TKU524380 TUP524380:TUQ524380 UEL524380:UEM524380 UOH524380:UOI524380 UYD524380:UYE524380 VHZ524380:VIA524380 VRV524380:VRW524380 WBR524380:WBS524380 WLN524380:WLO524380 WVJ524380:WVK524380 B589916:C589916 IX589916:IY589916 ST589916:SU589916 ACP589916:ACQ589916 AML589916:AMM589916 AWH589916:AWI589916 BGD589916:BGE589916 BPZ589916:BQA589916 BZV589916:BZW589916 CJR589916:CJS589916 CTN589916:CTO589916 DDJ589916:DDK589916 DNF589916:DNG589916 DXB589916:DXC589916 EGX589916:EGY589916 EQT589916:EQU589916 FAP589916:FAQ589916 FKL589916:FKM589916 FUH589916:FUI589916 GED589916:GEE589916 GNZ589916:GOA589916 GXV589916:GXW589916 HHR589916:HHS589916 HRN589916:HRO589916 IBJ589916:IBK589916 ILF589916:ILG589916 IVB589916:IVC589916 JEX589916:JEY589916 JOT589916:JOU589916 JYP589916:JYQ589916 KIL589916:KIM589916 KSH589916:KSI589916 LCD589916:LCE589916 LLZ589916:LMA589916 LVV589916:LVW589916 MFR589916:MFS589916 MPN589916:MPO589916 MZJ589916:MZK589916 NJF589916:NJG589916 NTB589916:NTC589916 OCX589916:OCY589916 OMT589916:OMU589916 OWP589916:OWQ589916 PGL589916:PGM589916 PQH589916:PQI589916 QAD589916:QAE589916 QJZ589916:QKA589916 QTV589916:QTW589916 RDR589916:RDS589916 RNN589916:RNO589916 RXJ589916:RXK589916 SHF589916:SHG589916 SRB589916:SRC589916 TAX589916:TAY589916 TKT589916:TKU589916 TUP589916:TUQ589916 UEL589916:UEM589916 UOH589916:UOI589916 UYD589916:UYE589916 VHZ589916:VIA589916 VRV589916:VRW589916 WBR589916:WBS589916 WLN589916:WLO589916 WVJ589916:WVK589916 B655452:C655452 IX655452:IY655452 ST655452:SU655452 ACP655452:ACQ655452 AML655452:AMM655452 AWH655452:AWI655452 BGD655452:BGE655452 BPZ655452:BQA655452 BZV655452:BZW655452 CJR655452:CJS655452 CTN655452:CTO655452 DDJ655452:DDK655452 DNF655452:DNG655452 DXB655452:DXC655452 EGX655452:EGY655452 EQT655452:EQU655452 FAP655452:FAQ655452 FKL655452:FKM655452 FUH655452:FUI655452 GED655452:GEE655452 GNZ655452:GOA655452 GXV655452:GXW655452 HHR655452:HHS655452 HRN655452:HRO655452 IBJ655452:IBK655452 ILF655452:ILG655452 IVB655452:IVC655452 JEX655452:JEY655452 JOT655452:JOU655452 JYP655452:JYQ655452 KIL655452:KIM655452 KSH655452:KSI655452 LCD655452:LCE655452 LLZ655452:LMA655452 LVV655452:LVW655452 MFR655452:MFS655452 MPN655452:MPO655452 MZJ655452:MZK655452 NJF655452:NJG655452 NTB655452:NTC655452 OCX655452:OCY655452 OMT655452:OMU655452 OWP655452:OWQ655452 PGL655452:PGM655452 PQH655452:PQI655452 QAD655452:QAE655452 QJZ655452:QKA655452 QTV655452:QTW655452 RDR655452:RDS655452 RNN655452:RNO655452 RXJ655452:RXK655452 SHF655452:SHG655452 SRB655452:SRC655452 TAX655452:TAY655452 TKT655452:TKU655452 TUP655452:TUQ655452 UEL655452:UEM655452 UOH655452:UOI655452 UYD655452:UYE655452 VHZ655452:VIA655452 VRV655452:VRW655452 WBR655452:WBS655452 WLN655452:WLO655452 WVJ655452:WVK655452 B720988:C720988 IX720988:IY720988 ST720988:SU720988 ACP720988:ACQ720988 AML720988:AMM720988 AWH720988:AWI720988 BGD720988:BGE720988 BPZ720988:BQA720988 BZV720988:BZW720988 CJR720988:CJS720988 CTN720988:CTO720988 DDJ720988:DDK720988 DNF720988:DNG720988 DXB720988:DXC720988 EGX720988:EGY720988 EQT720988:EQU720988 FAP720988:FAQ720988 FKL720988:FKM720988 FUH720988:FUI720988 GED720988:GEE720988 GNZ720988:GOA720988 GXV720988:GXW720988 HHR720988:HHS720988 HRN720988:HRO720988 IBJ720988:IBK720988 ILF720988:ILG720988 IVB720988:IVC720988 JEX720988:JEY720988 JOT720988:JOU720988 JYP720988:JYQ720988 KIL720988:KIM720988 KSH720988:KSI720988 LCD720988:LCE720988 LLZ720988:LMA720988 LVV720988:LVW720988 MFR720988:MFS720988 MPN720988:MPO720988 MZJ720988:MZK720988 NJF720988:NJG720988 NTB720988:NTC720988 OCX720988:OCY720988 OMT720988:OMU720988 OWP720988:OWQ720988 PGL720988:PGM720988 PQH720988:PQI720988 QAD720988:QAE720988 QJZ720988:QKA720988 QTV720988:QTW720988 RDR720988:RDS720988 RNN720988:RNO720988 RXJ720988:RXK720988 SHF720988:SHG720988 SRB720988:SRC720988 TAX720988:TAY720988 TKT720988:TKU720988 TUP720988:TUQ720988 UEL720988:UEM720988 UOH720988:UOI720988 UYD720988:UYE720988 VHZ720988:VIA720988 VRV720988:VRW720988 WBR720988:WBS720988 WLN720988:WLO720988 WVJ720988:WVK720988 B786524:C786524 IX786524:IY786524 ST786524:SU786524 ACP786524:ACQ786524 AML786524:AMM786524 AWH786524:AWI786524 BGD786524:BGE786524 BPZ786524:BQA786524 BZV786524:BZW786524 CJR786524:CJS786524 CTN786524:CTO786524 DDJ786524:DDK786524 DNF786524:DNG786524 DXB786524:DXC786524 EGX786524:EGY786524 EQT786524:EQU786524 FAP786524:FAQ786524 FKL786524:FKM786524 FUH786524:FUI786524 GED786524:GEE786524 GNZ786524:GOA786524 GXV786524:GXW786524 HHR786524:HHS786524 HRN786524:HRO786524 IBJ786524:IBK786524 ILF786524:ILG786524 IVB786524:IVC786524 JEX786524:JEY786524 JOT786524:JOU786524 JYP786524:JYQ786524 KIL786524:KIM786524 KSH786524:KSI786524 LCD786524:LCE786524 LLZ786524:LMA786524 LVV786524:LVW786524 MFR786524:MFS786524 MPN786524:MPO786524 MZJ786524:MZK786524 NJF786524:NJG786524 NTB786524:NTC786524 OCX786524:OCY786524 OMT786524:OMU786524 OWP786524:OWQ786524 PGL786524:PGM786524 PQH786524:PQI786524 QAD786524:QAE786524 QJZ786524:QKA786524 QTV786524:QTW786524 RDR786524:RDS786524 RNN786524:RNO786524 RXJ786524:RXK786524 SHF786524:SHG786524 SRB786524:SRC786524 TAX786524:TAY786524 TKT786524:TKU786524 TUP786524:TUQ786524 UEL786524:UEM786524 UOH786524:UOI786524 UYD786524:UYE786524 VHZ786524:VIA786524 VRV786524:VRW786524 WBR786524:WBS786524 WLN786524:WLO786524 WVJ786524:WVK786524 B852060:C852060 IX852060:IY852060 ST852060:SU852060 ACP852060:ACQ852060 AML852060:AMM852060 AWH852060:AWI852060 BGD852060:BGE852060 BPZ852060:BQA852060 BZV852060:BZW852060 CJR852060:CJS852060 CTN852060:CTO852060 DDJ852060:DDK852060 DNF852060:DNG852060 DXB852060:DXC852060 EGX852060:EGY852060 EQT852060:EQU852060 FAP852060:FAQ852060 FKL852060:FKM852060 FUH852060:FUI852060 GED852060:GEE852060 GNZ852060:GOA852060 GXV852060:GXW852060 HHR852060:HHS852060 HRN852060:HRO852060 IBJ852060:IBK852060 ILF852060:ILG852060 IVB852060:IVC852060 JEX852060:JEY852060 JOT852060:JOU852060 JYP852060:JYQ852060 KIL852060:KIM852060 KSH852060:KSI852060 LCD852060:LCE852060 LLZ852060:LMA852060 LVV852060:LVW852060 MFR852060:MFS852060 MPN852060:MPO852060 MZJ852060:MZK852060 NJF852060:NJG852060 NTB852060:NTC852060 OCX852060:OCY852060 OMT852060:OMU852060 OWP852060:OWQ852060 PGL852060:PGM852060 PQH852060:PQI852060 QAD852060:QAE852060 QJZ852060:QKA852060 QTV852060:QTW852060 RDR852060:RDS852060 RNN852060:RNO852060 RXJ852060:RXK852060 SHF852060:SHG852060 SRB852060:SRC852060 TAX852060:TAY852060 TKT852060:TKU852060 TUP852060:TUQ852060 UEL852060:UEM852060 UOH852060:UOI852060 UYD852060:UYE852060 VHZ852060:VIA852060 VRV852060:VRW852060 WBR852060:WBS852060 WLN852060:WLO852060 WVJ852060:WVK852060 B917596:C917596 IX917596:IY917596 ST917596:SU917596 ACP917596:ACQ917596 AML917596:AMM917596 AWH917596:AWI917596 BGD917596:BGE917596 BPZ917596:BQA917596 BZV917596:BZW917596 CJR917596:CJS917596 CTN917596:CTO917596 DDJ917596:DDK917596 DNF917596:DNG917596 DXB917596:DXC917596 EGX917596:EGY917596 EQT917596:EQU917596 FAP917596:FAQ917596 FKL917596:FKM917596 FUH917596:FUI917596 GED917596:GEE917596 GNZ917596:GOA917596 GXV917596:GXW917596 HHR917596:HHS917596 HRN917596:HRO917596 IBJ917596:IBK917596 ILF917596:ILG917596 IVB917596:IVC917596 JEX917596:JEY917596 JOT917596:JOU917596 JYP917596:JYQ917596 KIL917596:KIM917596 KSH917596:KSI917596 LCD917596:LCE917596 LLZ917596:LMA917596 LVV917596:LVW917596 MFR917596:MFS917596 MPN917596:MPO917596 MZJ917596:MZK917596 NJF917596:NJG917596 NTB917596:NTC917596 OCX917596:OCY917596 OMT917596:OMU917596 OWP917596:OWQ917596 PGL917596:PGM917596 PQH917596:PQI917596 QAD917596:QAE917596 QJZ917596:QKA917596 QTV917596:QTW917596 RDR917596:RDS917596 RNN917596:RNO917596 RXJ917596:RXK917596 SHF917596:SHG917596 SRB917596:SRC917596 TAX917596:TAY917596 TKT917596:TKU917596 TUP917596:TUQ917596 UEL917596:UEM917596 UOH917596:UOI917596 UYD917596:UYE917596 VHZ917596:VIA917596 VRV917596:VRW917596 WBR917596:WBS917596 WLN917596:WLO917596 WVJ917596:WVK917596 B983132:C983132 IX983132:IY983132 ST983132:SU983132 ACP983132:ACQ983132 AML983132:AMM983132 AWH983132:AWI983132 BGD983132:BGE983132 BPZ983132:BQA983132 BZV983132:BZW983132 CJR983132:CJS983132 CTN983132:CTO983132 DDJ983132:DDK983132 DNF983132:DNG983132 DXB983132:DXC983132 EGX983132:EGY983132 EQT983132:EQU983132 FAP983132:FAQ983132 FKL983132:FKM983132 FUH983132:FUI983132 GED983132:GEE983132 GNZ983132:GOA983132 GXV983132:GXW983132 HHR983132:HHS983132 HRN983132:HRO983132 IBJ983132:IBK983132 ILF983132:ILG983132 IVB983132:IVC983132 JEX983132:JEY983132 JOT983132:JOU983132 JYP983132:JYQ983132 KIL983132:KIM983132 KSH983132:KSI983132 LCD983132:LCE983132 LLZ983132:LMA983132 LVV983132:LVW983132 MFR983132:MFS983132 MPN983132:MPO983132 MZJ983132:MZK983132 NJF983132:NJG983132 NTB983132:NTC983132 OCX983132:OCY983132 OMT983132:OMU983132 OWP983132:OWQ983132 PGL983132:PGM983132 PQH983132:PQI983132 QAD983132:QAE983132 QJZ983132:QKA983132 QTV983132:QTW983132 RDR983132:RDS983132 RNN983132:RNO983132 RXJ983132:RXK983132 SHF983132:SHG983132 SRB983132:SRC983132 TAX983132:TAY983132 TKT983132:TKU983132 TUP983132:TUQ983132 UEL983132:UEM983132 UOH983132:UOI983132 UYD983132:UYE983132 VHZ983132:VIA983132 VRV983132:VRW983132 WBR983132:WBS983132 WLN983132:WLO983132 B75:C75">
      <formula1>$Q$70:$Q$72</formula1>
    </dataValidation>
    <dataValidation type="list" allowBlank="1" sqref="WVJ983113:WVK983113 IX73:IY73 ST73:SU73 ACP73:ACQ73 AML73:AMM73 AWH73:AWI73 BGD73:BGE73 BPZ73:BQA73 BZV73:BZW73 CJR73:CJS73 CTN73:CTO73 DDJ73:DDK73 DNF73:DNG73 DXB73:DXC73 EGX73:EGY73 EQT73:EQU73 FAP73:FAQ73 FKL73:FKM73 FUH73:FUI73 GED73:GEE73 GNZ73:GOA73 GXV73:GXW73 HHR73:HHS73 HRN73:HRO73 IBJ73:IBK73 ILF73:ILG73 IVB73:IVC73 JEX73:JEY73 JOT73:JOU73 JYP73:JYQ73 KIL73:KIM73 KSH73:KSI73 LCD73:LCE73 LLZ73:LMA73 LVV73:LVW73 MFR73:MFS73 MPN73:MPO73 MZJ73:MZK73 NJF73:NJG73 NTB73:NTC73 OCX73:OCY73 OMT73:OMU73 OWP73:OWQ73 PGL73:PGM73 PQH73:PQI73 QAD73:QAE73 QJZ73:QKA73 QTV73:QTW73 RDR73:RDS73 RNN73:RNO73 RXJ73:RXK73 SHF73:SHG73 SRB73:SRC73 TAX73:TAY73 TKT73:TKU73 TUP73:TUQ73 UEL73:UEM73 UOH73:UOI73 UYD73:UYE73 VHZ73:VIA73 VRV73:VRW73 WBR73:WBS73 WLN73:WLO73 WVJ73:WVK73 B65609:C65609 IX65609:IY65609 ST65609:SU65609 ACP65609:ACQ65609 AML65609:AMM65609 AWH65609:AWI65609 BGD65609:BGE65609 BPZ65609:BQA65609 BZV65609:BZW65609 CJR65609:CJS65609 CTN65609:CTO65609 DDJ65609:DDK65609 DNF65609:DNG65609 DXB65609:DXC65609 EGX65609:EGY65609 EQT65609:EQU65609 FAP65609:FAQ65609 FKL65609:FKM65609 FUH65609:FUI65609 GED65609:GEE65609 GNZ65609:GOA65609 GXV65609:GXW65609 HHR65609:HHS65609 HRN65609:HRO65609 IBJ65609:IBK65609 ILF65609:ILG65609 IVB65609:IVC65609 JEX65609:JEY65609 JOT65609:JOU65609 JYP65609:JYQ65609 KIL65609:KIM65609 KSH65609:KSI65609 LCD65609:LCE65609 LLZ65609:LMA65609 LVV65609:LVW65609 MFR65609:MFS65609 MPN65609:MPO65609 MZJ65609:MZK65609 NJF65609:NJG65609 NTB65609:NTC65609 OCX65609:OCY65609 OMT65609:OMU65609 OWP65609:OWQ65609 PGL65609:PGM65609 PQH65609:PQI65609 QAD65609:QAE65609 QJZ65609:QKA65609 QTV65609:QTW65609 RDR65609:RDS65609 RNN65609:RNO65609 RXJ65609:RXK65609 SHF65609:SHG65609 SRB65609:SRC65609 TAX65609:TAY65609 TKT65609:TKU65609 TUP65609:TUQ65609 UEL65609:UEM65609 UOH65609:UOI65609 UYD65609:UYE65609 VHZ65609:VIA65609 VRV65609:VRW65609 WBR65609:WBS65609 WLN65609:WLO65609 WVJ65609:WVK65609 B131145:C131145 IX131145:IY131145 ST131145:SU131145 ACP131145:ACQ131145 AML131145:AMM131145 AWH131145:AWI131145 BGD131145:BGE131145 BPZ131145:BQA131145 BZV131145:BZW131145 CJR131145:CJS131145 CTN131145:CTO131145 DDJ131145:DDK131145 DNF131145:DNG131145 DXB131145:DXC131145 EGX131145:EGY131145 EQT131145:EQU131145 FAP131145:FAQ131145 FKL131145:FKM131145 FUH131145:FUI131145 GED131145:GEE131145 GNZ131145:GOA131145 GXV131145:GXW131145 HHR131145:HHS131145 HRN131145:HRO131145 IBJ131145:IBK131145 ILF131145:ILG131145 IVB131145:IVC131145 JEX131145:JEY131145 JOT131145:JOU131145 JYP131145:JYQ131145 KIL131145:KIM131145 KSH131145:KSI131145 LCD131145:LCE131145 LLZ131145:LMA131145 LVV131145:LVW131145 MFR131145:MFS131145 MPN131145:MPO131145 MZJ131145:MZK131145 NJF131145:NJG131145 NTB131145:NTC131145 OCX131145:OCY131145 OMT131145:OMU131145 OWP131145:OWQ131145 PGL131145:PGM131145 PQH131145:PQI131145 QAD131145:QAE131145 QJZ131145:QKA131145 QTV131145:QTW131145 RDR131145:RDS131145 RNN131145:RNO131145 RXJ131145:RXK131145 SHF131145:SHG131145 SRB131145:SRC131145 TAX131145:TAY131145 TKT131145:TKU131145 TUP131145:TUQ131145 UEL131145:UEM131145 UOH131145:UOI131145 UYD131145:UYE131145 VHZ131145:VIA131145 VRV131145:VRW131145 WBR131145:WBS131145 WLN131145:WLO131145 WVJ131145:WVK131145 B196681:C196681 IX196681:IY196681 ST196681:SU196681 ACP196681:ACQ196681 AML196681:AMM196681 AWH196681:AWI196681 BGD196681:BGE196681 BPZ196681:BQA196681 BZV196681:BZW196681 CJR196681:CJS196681 CTN196681:CTO196681 DDJ196681:DDK196681 DNF196681:DNG196681 DXB196681:DXC196681 EGX196681:EGY196681 EQT196681:EQU196681 FAP196681:FAQ196681 FKL196681:FKM196681 FUH196681:FUI196681 GED196681:GEE196681 GNZ196681:GOA196681 GXV196681:GXW196681 HHR196681:HHS196681 HRN196681:HRO196681 IBJ196681:IBK196681 ILF196681:ILG196681 IVB196681:IVC196681 JEX196681:JEY196681 JOT196681:JOU196681 JYP196681:JYQ196681 KIL196681:KIM196681 KSH196681:KSI196681 LCD196681:LCE196681 LLZ196681:LMA196681 LVV196681:LVW196681 MFR196681:MFS196681 MPN196681:MPO196681 MZJ196681:MZK196681 NJF196681:NJG196681 NTB196681:NTC196681 OCX196681:OCY196681 OMT196681:OMU196681 OWP196681:OWQ196681 PGL196681:PGM196681 PQH196681:PQI196681 QAD196681:QAE196681 QJZ196681:QKA196681 QTV196681:QTW196681 RDR196681:RDS196681 RNN196681:RNO196681 RXJ196681:RXK196681 SHF196681:SHG196681 SRB196681:SRC196681 TAX196681:TAY196681 TKT196681:TKU196681 TUP196681:TUQ196681 UEL196681:UEM196681 UOH196681:UOI196681 UYD196681:UYE196681 VHZ196681:VIA196681 VRV196681:VRW196681 WBR196681:WBS196681 WLN196681:WLO196681 WVJ196681:WVK196681 B262217:C262217 IX262217:IY262217 ST262217:SU262217 ACP262217:ACQ262217 AML262217:AMM262217 AWH262217:AWI262217 BGD262217:BGE262217 BPZ262217:BQA262217 BZV262217:BZW262217 CJR262217:CJS262217 CTN262217:CTO262217 DDJ262217:DDK262217 DNF262217:DNG262217 DXB262217:DXC262217 EGX262217:EGY262217 EQT262217:EQU262217 FAP262217:FAQ262217 FKL262217:FKM262217 FUH262217:FUI262217 GED262217:GEE262217 GNZ262217:GOA262217 GXV262217:GXW262217 HHR262217:HHS262217 HRN262217:HRO262217 IBJ262217:IBK262217 ILF262217:ILG262217 IVB262217:IVC262217 JEX262217:JEY262217 JOT262217:JOU262217 JYP262217:JYQ262217 KIL262217:KIM262217 KSH262217:KSI262217 LCD262217:LCE262217 LLZ262217:LMA262217 LVV262217:LVW262217 MFR262217:MFS262217 MPN262217:MPO262217 MZJ262217:MZK262217 NJF262217:NJG262217 NTB262217:NTC262217 OCX262217:OCY262217 OMT262217:OMU262217 OWP262217:OWQ262217 PGL262217:PGM262217 PQH262217:PQI262217 QAD262217:QAE262217 QJZ262217:QKA262217 QTV262217:QTW262217 RDR262217:RDS262217 RNN262217:RNO262217 RXJ262217:RXK262217 SHF262217:SHG262217 SRB262217:SRC262217 TAX262217:TAY262217 TKT262217:TKU262217 TUP262217:TUQ262217 UEL262217:UEM262217 UOH262217:UOI262217 UYD262217:UYE262217 VHZ262217:VIA262217 VRV262217:VRW262217 WBR262217:WBS262217 WLN262217:WLO262217 WVJ262217:WVK262217 B327753:C327753 IX327753:IY327753 ST327753:SU327753 ACP327753:ACQ327753 AML327753:AMM327753 AWH327753:AWI327753 BGD327753:BGE327753 BPZ327753:BQA327753 BZV327753:BZW327753 CJR327753:CJS327753 CTN327753:CTO327753 DDJ327753:DDK327753 DNF327753:DNG327753 DXB327753:DXC327753 EGX327753:EGY327753 EQT327753:EQU327753 FAP327753:FAQ327753 FKL327753:FKM327753 FUH327753:FUI327753 GED327753:GEE327753 GNZ327753:GOA327753 GXV327753:GXW327753 HHR327753:HHS327753 HRN327753:HRO327753 IBJ327753:IBK327753 ILF327753:ILG327753 IVB327753:IVC327753 JEX327753:JEY327753 JOT327753:JOU327753 JYP327753:JYQ327753 KIL327753:KIM327753 KSH327753:KSI327753 LCD327753:LCE327753 LLZ327753:LMA327753 LVV327753:LVW327753 MFR327753:MFS327753 MPN327753:MPO327753 MZJ327753:MZK327753 NJF327753:NJG327753 NTB327753:NTC327753 OCX327753:OCY327753 OMT327753:OMU327753 OWP327753:OWQ327753 PGL327753:PGM327753 PQH327753:PQI327753 QAD327753:QAE327753 QJZ327753:QKA327753 QTV327753:QTW327753 RDR327753:RDS327753 RNN327753:RNO327753 RXJ327753:RXK327753 SHF327753:SHG327753 SRB327753:SRC327753 TAX327753:TAY327753 TKT327753:TKU327753 TUP327753:TUQ327753 UEL327753:UEM327753 UOH327753:UOI327753 UYD327753:UYE327753 VHZ327753:VIA327753 VRV327753:VRW327753 WBR327753:WBS327753 WLN327753:WLO327753 WVJ327753:WVK327753 B393289:C393289 IX393289:IY393289 ST393289:SU393289 ACP393289:ACQ393289 AML393289:AMM393289 AWH393289:AWI393289 BGD393289:BGE393289 BPZ393289:BQA393289 BZV393289:BZW393289 CJR393289:CJS393289 CTN393289:CTO393289 DDJ393289:DDK393289 DNF393289:DNG393289 DXB393289:DXC393289 EGX393289:EGY393289 EQT393289:EQU393289 FAP393289:FAQ393289 FKL393289:FKM393289 FUH393289:FUI393289 GED393289:GEE393289 GNZ393289:GOA393289 GXV393289:GXW393289 HHR393289:HHS393289 HRN393289:HRO393289 IBJ393289:IBK393289 ILF393289:ILG393289 IVB393289:IVC393289 JEX393289:JEY393289 JOT393289:JOU393289 JYP393289:JYQ393289 KIL393289:KIM393289 KSH393289:KSI393289 LCD393289:LCE393289 LLZ393289:LMA393289 LVV393289:LVW393289 MFR393289:MFS393289 MPN393289:MPO393289 MZJ393289:MZK393289 NJF393289:NJG393289 NTB393289:NTC393289 OCX393289:OCY393289 OMT393289:OMU393289 OWP393289:OWQ393289 PGL393289:PGM393289 PQH393289:PQI393289 QAD393289:QAE393289 QJZ393289:QKA393289 QTV393289:QTW393289 RDR393289:RDS393289 RNN393289:RNO393289 RXJ393289:RXK393289 SHF393289:SHG393289 SRB393289:SRC393289 TAX393289:TAY393289 TKT393289:TKU393289 TUP393289:TUQ393289 UEL393289:UEM393289 UOH393289:UOI393289 UYD393289:UYE393289 VHZ393289:VIA393289 VRV393289:VRW393289 WBR393289:WBS393289 WLN393289:WLO393289 WVJ393289:WVK393289 B458825:C458825 IX458825:IY458825 ST458825:SU458825 ACP458825:ACQ458825 AML458825:AMM458825 AWH458825:AWI458825 BGD458825:BGE458825 BPZ458825:BQA458825 BZV458825:BZW458825 CJR458825:CJS458825 CTN458825:CTO458825 DDJ458825:DDK458825 DNF458825:DNG458825 DXB458825:DXC458825 EGX458825:EGY458825 EQT458825:EQU458825 FAP458825:FAQ458825 FKL458825:FKM458825 FUH458825:FUI458825 GED458825:GEE458825 GNZ458825:GOA458825 GXV458825:GXW458825 HHR458825:HHS458825 HRN458825:HRO458825 IBJ458825:IBK458825 ILF458825:ILG458825 IVB458825:IVC458825 JEX458825:JEY458825 JOT458825:JOU458825 JYP458825:JYQ458825 KIL458825:KIM458825 KSH458825:KSI458825 LCD458825:LCE458825 LLZ458825:LMA458825 LVV458825:LVW458825 MFR458825:MFS458825 MPN458825:MPO458825 MZJ458825:MZK458825 NJF458825:NJG458825 NTB458825:NTC458825 OCX458825:OCY458825 OMT458825:OMU458825 OWP458825:OWQ458825 PGL458825:PGM458825 PQH458825:PQI458825 QAD458825:QAE458825 QJZ458825:QKA458825 QTV458825:QTW458825 RDR458825:RDS458825 RNN458825:RNO458825 RXJ458825:RXK458825 SHF458825:SHG458825 SRB458825:SRC458825 TAX458825:TAY458825 TKT458825:TKU458825 TUP458825:TUQ458825 UEL458825:UEM458825 UOH458825:UOI458825 UYD458825:UYE458825 VHZ458825:VIA458825 VRV458825:VRW458825 WBR458825:WBS458825 WLN458825:WLO458825 WVJ458825:WVK458825 B524361:C524361 IX524361:IY524361 ST524361:SU524361 ACP524361:ACQ524361 AML524361:AMM524361 AWH524361:AWI524361 BGD524361:BGE524361 BPZ524361:BQA524361 BZV524361:BZW524361 CJR524361:CJS524361 CTN524361:CTO524361 DDJ524361:DDK524361 DNF524361:DNG524361 DXB524361:DXC524361 EGX524361:EGY524361 EQT524361:EQU524361 FAP524361:FAQ524361 FKL524361:FKM524361 FUH524361:FUI524361 GED524361:GEE524361 GNZ524361:GOA524361 GXV524361:GXW524361 HHR524361:HHS524361 HRN524361:HRO524361 IBJ524361:IBK524361 ILF524361:ILG524361 IVB524361:IVC524361 JEX524361:JEY524361 JOT524361:JOU524361 JYP524361:JYQ524361 KIL524361:KIM524361 KSH524361:KSI524361 LCD524361:LCE524361 LLZ524361:LMA524361 LVV524361:LVW524361 MFR524361:MFS524361 MPN524361:MPO524361 MZJ524361:MZK524361 NJF524361:NJG524361 NTB524361:NTC524361 OCX524361:OCY524361 OMT524361:OMU524361 OWP524361:OWQ524361 PGL524361:PGM524361 PQH524361:PQI524361 QAD524361:QAE524361 QJZ524361:QKA524361 QTV524361:QTW524361 RDR524361:RDS524361 RNN524361:RNO524361 RXJ524361:RXK524361 SHF524361:SHG524361 SRB524361:SRC524361 TAX524361:TAY524361 TKT524361:TKU524361 TUP524361:TUQ524361 UEL524361:UEM524361 UOH524361:UOI524361 UYD524361:UYE524361 VHZ524361:VIA524361 VRV524361:VRW524361 WBR524361:WBS524361 WLN524361:WLO524361 WVJ524361:WVK524361 B589897:C589897 IX589897:IY589897 ST589897:SU589897 ACP589897:ACQ589897 AML589897:AMM589897 AWH589897:AWI589897 BGD589897:BGE589897 BPZ589897:BQA589897 BZV589897:BZW589897 CJR589897:CJS589897 CTN589897:CTO589897 DDJ589897:DDK589897 DNF589897:DNG589897 DXB589897:DXC589897 EGX589897:EGY589897 EQT589897:EQU589897 FAP589897:FAQ589897 FKL589897:FKM589897 FUH589897:FUI589897 GED589897:GEE589897 GNZ589897:GOA589897 GXV589897:GXW589897 HHR589897:HHS589897 HRN589897:HRO589897 IBJ589897:IBK589897 ILF589897:ILG589897 IVB589897:IVC589897 JEX589897:JEY589897 JOT589897:JOU589897 JYP589897:JYQ589897 KIL589897:KIM589897 KSH589897:KSI589897 LCD589897:LCE589897 LLZ589897:LMA589897 LVV589897:LVW589897 MFR589897:MFS589897 MPN589897:MPO589897 MZJ589897:MZK589897 NJF589897:NJG589897 NTB589897:NTC589897 OCX589897:OCY589897 OMT589897:OMU589897 OWP589897:OWQ589897 PGL589897:PGM589897 PQH589897:PQI589897 QAD589897:QAE589897 QJZ589897:QKA589897 QTV589897:QTW589897 RDR589897:RDS589897 RNN589897:RNO589897 RXJ589897:RXK589897 SHF589897:SHG589897 SRB589897:SRC589897 TAX589897:TAY589897 TKT589897:TKU589897 TUP589897:TUQ589897 UEL589897:UEM589897 UOH589897:UOI589897 UYD589897:UYE589897 VHZ589897:VIA589897 VRV589897:VRW589897 WBR589897:WBS589897 WLN589897:WLO589897 WVJ589897:WVK589897 B655433:C655433 IX655433:IY655433 ST655433:SU655433 ACP655433:ACQ655433 AML655433:AMM655433 AWH655433:AWI655433 BGD655433:BGE655433 BPZ655433:BQA655433 BZV655433:BZW655433 CJR655433:CJS655433 CTN655433:CTO655433 DDJ655433:DDK655433 DNF655433:DNG655433 DXB655433:DXC655433 EGX655433:EGY655433 EQT655433:EQU655433 FAP655433:FAQ655433 FKL655433:FKM655433 FUH655433:FUI655433 GED655433:GEE655433 GNZ655433:GOA655433 GXV655433:GXW655433 HHR655433:HHS655433 HRN655433:HRO655433 IBJ655433:IBK655433 ILF655433:ILG655433 IVB655433:IVC655433 JEX655433:JEY655433 JOT655433:JOU655433 JYP655433:JYQ655433 KIL655433:KIM655433 KSH655433:KSI655433 LCD655433:LCE655433 LLZ655433:LMA655433 LVV655433:LVW655433 MFR655433:MFS655433 MPN655433:MPO655433 MZJ655433:MZK655433 NJF655433:NJG655433 NTB655433:NTC655433 OCX655433:OCY655433 OMT655433:OMU655433 OWP655433:OWQ655433 PGL655433:PGM655433 PQH655433:PQI655433 QAD655433:QAE655433 QJZ655433:QKA655433 QTV655433:QTW655433 RDR655433:RDS655433 RNN655433:RNO655433 RXJ655433:RXK655433 SHF655433:SHG655433 SRB655433:SRC655433 TAX655433:TAY655433 TKT655433:TKU655433 TUP655433:TUQ655433 UEL655433:UEM655433 UOH655433:UOI655433 UYD655433:UYE655433 VHZ655433:VIA655433 VRV655433:VRW655433 WBR655433:WBS655433 WLN655433:WLO655433 WVJ655433:WVK655433 B720969:C720969 IX720969:IY720969 ST720969:SU720969 ACP720969:ACQ720969 AML720969:AMM720969 AWH720969:AWI720969 BGD720969:BGE720969 BPZ720969:BQA720969 BZV720969:BZW720969 CJR720969:CJS720969 CTN720969:CTO720969 DDJ720969:DDK720969 DNF720969:DNG720969 DXB720969:DXC720969 EGX720969:EGY720969 EQT720969:EQU720969 FAP720969:FAQ720969 FKL720969:FKM720969 FUH720969:FUI720969 GED720969:GEE720969 GNZ720969:GOA720969 GXV720969:GXW720969 HHR720969:HHS720969 HRN720969:HRO720969 IBJ720969:IBK720969 ILF720969:ILG720969 IVB720969:IVC720969 JEX720969:JEY720969 JOT720969:JOU720969 JYP720969:JYQ720969 KIL720969:KIM720969 KSH720969:KSI720969 LCD720969:LCE720969 LLZ720969:LMA720969 LVV720969:LVW720969 MFR720969:MFS720969 MPN720969:MPO720969 MZJ720969:MZK720969 NJF720969:NJG720969 NTB720969:NTC720969 OCX720969:OCY720969 OMT720969:OMU720969 OWP720969:OWQ720969 PGL720969:PGM720969 PQH720969:PQI720969 QAD720969:QAE720969 QJZ720969:QKA720969 QTV720969:QTW720969 RDR720969:RDS720969 RNN720969:RNO720969 RXJ720969:RXK720969 SHF720969:SHG720969 SRB720969:SRC720969 TAX720969:TAY720969 TKT720969:TKU720969 TUP720969:TUQ720969 UEL720969:UEM720969 UOH720969:UOI720969 UYD720969:UYE720969 VHZ720969:VIA720969 VRV720969:VRW720969 WBR720969:WBS720969 WLN720969:WLO720969 WVJ720969:WVK720969 B786505:C786505 IX786505:IY786505 ST786505:SU786505 ACP786505:ACQ786505 AML786505:AMM786505 AWH786505:AWI786505 BGD786505:BGE786505 BPZ786505:BQA786505 BZV786505:BZW786505 CJR786505:CJS786505 CTN786505:CTO786505 DDJ786505:DDK786505 DNF786505:DNG786505 DXB786505:DXC786505 EGX786505:EGY786505 EQT786505:EQU786505 FAP786505:FAQ786505 FKL786505:FKM786505 FUH786505:FUI786505 GED786505:GEE786505 GNZ786505:GOA786505 GXV786505:GXW786505 HHR786505:HHS786505 HRN786505:HRO786505 IBJ786505:IBK786505 ILF786505:ILG786505 IVB786505:IVC786505 JEX786505:JEY786505 JOT786505:JOU786505 JYP786505:JYQ786505 KIL786505:KIM786505 KSH786505:KSI786505 LCD786505:LCE786505 LLZ786505:LMA786505 LVV786505:LVW786505 MFR786505:MFS786505 MPN786505:MPO786505 MZJ786505:MZK786505 NJF786505:NJG786505 NTB786505:NTC786505 OCX786505:OCY786505 OMT786505:OMU786505 OWP786505:OWQ786505 PGL786505:PGM786505 PQH786505:PQI786505 QAD786505:QAE786505 QJZ786505:QKA786505 QTV786505:QTW786505 RDR786505:RDS786505 RNN786505:RNO786505 RXJ786505:RXK786505 SHF786505:SHG786505 SRB786505:SRC786505 TAX786505:TAY786505 TKT786505:TKU786505 TUP786505:TUQ786505 UEL786505:UEM786505 UOH786505:UOI786505 UYD786505:UYE786505 VHZ786505:VIA786505 VRV786505:VRW786505 WBR786505:WBS786505 WLN786505:WLO786505 WVJ786505:WVK786505 B852041:C852041 IX852041:IY852041 ST852041:SU852041 ACP852041:ACQ852041 AML852041:AMM852041 AWH852041:AWI852041 BGD852041:BGE852041 BPZ852041:BQA852041 BZV852041:BZW852041 CJR852041:CJS852041 CTN852041:CTO852041 DDJ852041:DDK852041 DNF852041:DNG852041 DXB852041:DXC852041 EGX852041:EGY852041 EQT852041:EQU852041 FAP852041:FAQ852041 FKL852041:FKM852041 FUH852041:FUI852041 GED852041:GEE852041 GNZ852041:GOA852041 GXV852041:GXW852041 HHR852041:HHS852041 HRN852041:HRO852041 IBJ852041:IBK852041 ILF852041:ILG852041 IVB852041:IVC852041 JEX852041:JEY852041 JOT852041:JOU852041 JYP852041:JYQ852041 KIL852041:KIM852041 KSH852041:KSI852041 LCD852041:LCE852041 LLZ852041:LMA852041 LVV852041:LVW852041 MFR852041:MFS852041 MPN852041:MPO852041 MZJ852041:MZK852041 NJF852041:NJG852041 NTB852041:NTC852041 OCX852041:OCY852041 OMT852041:OMU852041 OWP852041:OWQ852041 PGL852041:PGM852041 PQH852041:PQI852041 QAD852041:QAE852041 QJZ852041:QKA852041 QTV852041:QTW852041 RDR852041:RDS852041 RNN852041:RNO852041 RXJ852041:RXK852041 SHF852041:SHG852041 SRB852041:SRC852041 TAX852041:TAY852041 TKT852041:TKU852041 TUP852041:TUQ852041 UEL852041:UEM852041 UOH852041:UOI852041 UYD852041:UYE852041 VHZ852041:VIA852041 VRV852041:VRW852041 WBR852041:WBS852041 WLN852041:WLO852041 WVJ852041:WVK852041 B917577:C917577 IX917577:IY917577 ST917577:SU917577 ACP917577:ACQ917577 AML917577:AMM917577 AWH917577:AWI917577 BGD917577:BGE917577 BPZ917577:BQA917577 BZV917577:BZW917577 CJR917577:CJS917577 CTN917577:CTO917577 DDJ917577:DDK917577 DNF917577:DNG917577 DXB917577:DXC917577 EGX917577:EGY917577 EQT917577:EQU917577 FAP917577:FAQ917577 FKL917577:FKM917577 FUH917577:FUI917577 GED917577:GEE917577 GNZ917577:GOA917577 GXV917577:GXW917577 HHR917577:HHS917577 HRN917577:HRO917577 IBJ917577:IBK917577 ILF917577:ILG917577 IVB917577:IVC917577 JEX917577:JEY917577 JOT917577:JOU917577 JYP917577:JYQ917577 KIL917577:KIM917577 KSH917577:KSI917577 LCD917577:LCE917577 LLZ917577:LMA917577 LVV917577:LVW917577 MFR917577:MFS917577 MPN917577:MPO917577 MZJ917577:MZK917577 NJF917577:NJG917577 NTB917577:NTC917577 OCX917577:OCY917577 OMT917577:OMU917577 OWP917577:OWQ917577 PGL917577:PGM917577 PQH917577:PQI917577 QAD917577:QAE917577 QJZ917577:QKA917577 QTV917577:QTW917577 RDR917577:RDS917577 RNN917577:RNO917577 RXJ917577:RXK917577 SHF917577:SHG917577 SRB917577:SRC917577 TAX917577:TAY917577 TKT917577:TKU917577 TUP917577:TUQ917577 UEL917577:UEM917577 UOH917577:UOI917577 UYD917577:UYE917577 VHZ917577:VIA917577 VRV917577:VRW917577 WBR917577:WBS917577 WLN917577:WLO917577 WVJ917577:WVK917577 B983113:C983113 IX983113:IY983113 ST983113:SU983113 ACP983113:ACQ983113 AML983113:AMM983113 AWH983113:AWI983113 BGD983113:BGE983113 BPZ983113:BQA983113 BZV983113:BZW983113 CJR983113:CJS983113 CTN983113:CTO983113 DDJ983113:DDK983113 DNF983113:DNG983113 DXB983113:DXC983113 EGX983113:EGY983113 EQT983113:EQU983113 FAP983113:FAQ983113 FKL983113:FKM983113 FUH983113:FUI983113 GED983113:GEE983113 GNZ983113:GOA983113 GXV983113:GXW983113 HHR983113:HHS983113 HRN983113:HRO983113 IBJ983113:IBK983113 ILF983113:ILG983113 IVB983113:IVC983113 JEX983113:JEY983113 JOT983113:JOU983113 JYP983113:JYQ983113 KIL983113:KIM983113 KSH983113:KSI983113 LCD983113:LCE983113 LLZ983113:LMA983113 LVV983113:LVW983113 MFR983113:MFS983113 MPN983113:MPO983113 MZJ983113:MZK983113 NJF983113:NJG983113 NTB983113:NTC983113 OCX983113:OCY983113 OMT983113:OMU983113 OWP983113:OWQ983113 PGL983113:PGM983113 PQH983113:PQI983113 QAD983113:QAE983113 QJZ983113:QKA983113 QTV983113:QTW983113 RDR983113:RDS983113 RNN983113:RNO983113 RXJ983113:RXK983113 SHF983113:SHG983113 SRB983113:SRC983113 TAX983113:TAY983113 TKT983113:TKU983113 TUP983113:TUQ983113 UEL983113:UEM983113 UOH983113:UOI983113 UYD983113:UYE983113 VHZ983113:VIA983113 VRV983113:VRW983113 WBR983113:WBS983113 WLN983113:WLO983113 B73:C73">
      <formula1>$P$70:$P$78</formula1>
    </dataValidation>
    <dataValidation type="list" allowBlank="1" sqref="WVJ983112:WVK983112 IX72:IY72 ST72:SU72 ACP72:ACQ72 AML72:AMM72 AWH72:AWI72 BGD72:BGE72 BPZ72:BQA72 BZV72:BZW72 CJR72:CJS72 CTN72:CTO72 DDJ72:DDK72 DNF72:DNG72 DXB72:DXC72 EGX72:EGY72 EQT72:EQU72 FAP72:FAQ72 FKL72:FKM72 FUH72:FUI72 GED72:GEE72 GNZ72:GOA72 GXV72:GXW72 HHR72:HHS72 HRN72:HRO72 IBJ72:IBK72 ILF72:ILG72 IVB72:IVC72 JEX72:JEY72 JOT72:JOU72 JYP72:JYQ72 KIL72:KIM72 KSH72:KSI72 LCD72:LCE72 LLZ72:LMA72 LVV72:LVW72 MFR72:MFS72 MPN72:MPO72 MZJ72:MZK72 NJF72:NJG72 NTB72:NTC72 OCX72:OCY72 OMT72:OMU72 OWP72:OWQ72 PGL72:PGM72 PQH72:PQI72 QAD72:QAE72 QJZ72:QKA72 QTV72:QTW72 RDR72:RDS72 RNN72:RNO72 RXJ72:RXK72 SHF72:SHG72 SRB72:SRC72 TAX72:TAY72 TKT72:TKU72 TUP72:TUQ72 UEL72:UEM72 UOH72:UOI72 UYD72:UYE72 VHZ72:VIA72 VRV72:VRW72 WBR72:WBS72 WLN72:WLO72 WVJ72:WVK72 B65608:C65608 IX65608:IY65608 ST65608:SU65608 ACP65608:ACQ65608 AML65608:AMM65608 AWH65608:AWI65608 BGD65608:BGE65608 BPZ65608:BQA65608 BZV65608:BZW65608 CJR65608:CJS65608 CTN65608:CTO65608 DDJ65608:DDK65608 DNF65608:DNG65608 DXB65608:DXC65608 EGX65608:EGY65608 EQT65608:EQU65608 FAP65608:FAQ65608 FKL65608:FKM65608 FUH65608:FUI65608 GED65608:GEE65608 GNZ65608:GOA65608 GXV65608:GXW65608 HHR65608:HHS65608 HRN65608:HRO65608 IBJ65608:IBK65608 ILF65608:ILG65608 IVB65608:IVC65608 JEX65608:JEY65608 JOT65608:JOU65608 JYP65608:JYQ65608 KIL65608:KIM65608 KSH65608:KSI65608 LCD65608:LCE65608 LLZ65608:LMA65608 LVV65608:LVW65608 MFR65608:MFS65608 MPN65608:MPO65608 MZJ65608:MZK65608 NJF65608:NJG65608 NTB65608:NTC65608 OCX65608:OCY65608 OMT65608:OMU65608 OWP65608:OWQ65608 PGL65608:PGM65608 PQH65608:PQI65608 QAD65608:QAE65608 QJZ65608:QKA65608 QTV65608:QTW65608 RDR65608:RDS65608 RNN65608:RNO65608 RXJ65608:RXK65608 SHF65608:SHG65608 SRB65608:SRC65608 TAX65608:TAY65608 TKT65608:TKU65608 TUP65608:TUQ65608 UEL65608:UEM65608 UOH65608:UOI65608 UYD65608:UYE65608 VHZ65608:VIA65608 VRV65608:VRW65608 WBR65608:WBS65608 WLN65608:WLO65608 WVJ65608:WVK65608 B131144:C131144 IX131144:IY131144 ST131144:SU131144 ACP131144:ACQ131144 AML131144:AMM131144 AWH131144:AWI131144 BGD131144:BGE131144 BPZ131144:BQA131144 BZV131144:BZW131144 CJR131144:CJS131144 CTN131144:CTO131144 DDJ131144:DDK131144 DNF131144:DNG131144 DXB131144:DXC131144 EGX131144:EGY131144 EQT131144:EQU131144 FAP131144:FAQ131144 FKL131144:FKM131144 FUH131144:FUI131144 GED131144:GEE131144 GNZ131144:GOA131144 GXV131144:GXW131144 HHR131144:HHS131144 HRN131144:HRO131144 IBJ131144:IBK131144 ILF131144:ILG131144 IVB131144:IVC131144 JEX131144:JEY131144 JOT131144:JOU131144 JYP131144:JYQ131144 KIL131144:KIM131144 KSH131144:KSI131144 LCD131144:LCE131144 LLZ131144:LMA131144 LVV131144:LVW131144 MFR131144:MFS131144 MPN131144:MPO131144 MZJ131144:MZK131144 NJF131144:NJG131144 NTB131144:NTC131144 OCX131144:OCY131144 OMT131144:OMU131144 OWP131144:OWQ131144 PGL131144:PGM131144 PQH131144:PQI131144 QAD131144:QAE131144 QJZ131144:QKA131144 QTV131144:QTW131144 RDR131144:RDS131144 RNN131144:RNO131144 RXJ131144:RXK131144 SHF131144:SHG131144 SRB131144:SRC131144 TAX131144:TAY131144 TKT131144:TKU131144 TUP131144:TUQ131144 UEL131144:UEM131144 UOH131144:UOI131144 UYD131144:UYE131144 VHZ131144:VIA131144 VRV131144:VRW131144 WBR131144:WBS131144 WLN131144:WLO131144 WVJ131144:WVK131144 B196680:C196680 IX196680:IY196680 ST196680:SU196680 ACP196680:ACQ196680 AML196680:AMM196680 AWH196680:AWI196680 BGD196680:BGE196680 BPZ196680:BQA196680 BZV196680:BZW196680 CJR196680:CJS196680 CTN196680:CTO196680 DDJ196680:DDK196680 DNF196680:DNG196680 DXB196680:DXC196680 EGX196680:EGY196680 EQT196680:EQU196680 FAP196680:FAQ196680 FKL196680:FKM196680 FUH196680:FUI196680 GED196680:GEE196680 GNZ196680:GOA196680 GXV196680:GXW196680 HHR196680:HHS196680 HRN196680:HRO196680 IBJ196680:IBK196680 ILF196680:ILG196680 IVB196680:IVC196680 JEX196680:JEY196680 JOT196680:JOU196680 JYP196680:JYQ196680 KIL196680:KIM196680 KSH196680:KSI196680 LCD196680:LCE196680 LLZ196680:LMA196680 LVV196680:LVW196680 MFR196680:MFS196680 MPN196680:MPO196680 MZJ196680:MZK196680 NJF196680:NJG196680 NTB196680:NTC196680 OCX196680:OCY196680 OMT196680:OMU196680 OWP196680:OWQ196680 PGL196680:PGM196680 PQH196680:PQI196680 QAD196680:QAE196680 QJZ196680:QKA196680 QTV196680:QTW196680 RDR196680:RDS196680 RNN196680:RNO196680 RXJ196680:RXK196680 SHF196680:SHG196680 SRB196680:SRC196680 TAX196680:TAY196680 TKT196680:TKU196680 TUP196680:TUQ196680 UEL196680:UEM196680 UOH196680:UOI196680 UYD196680:UYE196680 VHZ196680:VIA196680 VRV196680:VRW196680 WBR196680:WBS196680 WLN196680:WLO196680 WVJ196680:WVK196680 B262216:C262216 IX262216:IY262216 ST262216:SU262216 ACP262216:ACQ262216 AML262216:AMM262216 AWH262216:AWI262216 BGD262216:BGE262216 BPZ262216:BQA262216 BZV262216:BZW262216 CJR262216:CJS262216 CTN262216:CTO262216 DDJ262216:DDK262216 DNF262216:DNG262216 DXB262216:DXC262216 EGX262216:EGY262216 EQT262216:EQU262216 FAP262216:FAQ262216 FKL262216:FKM262216 FUH262216:FUI262216 GED262216:GEE262216 GNZ262216:GOA262216 GXV262216:GXW262216 HHR262216:HHS262216 HRN262216:HRO262216 IBJ262216:IBK262216 ILF262216:ILG262216 IVB262216:IVC262216 JEX262216:JEY262216 JOT262216:JOU262216 JYP262216:JYQ262216 KIL262216:KIM262216 KSH262216:KSI262216 LCD262216:LCE262216 LLZ262216:LMA262216 LVV262216:LVW262216 MFR262216:MFS262216 MPN262216:MPO262216 MZJ262216:MZK262216 NJF262216:NJG262216 NTB262216:NTC262216 OCX262216:OCY262216 OMT262216:OMU262216 OWP262216:OWQ262216 PGL262216:PGM262216 PQH262216:PQI262216 QAD262216:QAE262216 QJZ262216:QKA262216 QTV262216:QTW262216 RDR262216:RDS262216 RNN262216:RNO262216 RXJ262216:RXK262216 SHF262216:SHG262216 SRB262216:SRC262216 TAX262216:TAY262216 TKT262216:TKU262216 TUP262216:TUQ262216 UEL262216:UEM262216 UOH262216:UOI262216 UYD262216:UYE262216 VHZ262216:VIA262216 VRV262216:VRW262216 WBR262216:WBS262216 WLN262216:WLO262216 WVJ262216:WVK262216 B327752:C327752 IX327752:IY327752 ST327752:SU327752 ACP327752:ACQ327752 AML327752:AMM327752 AWH327752:AWI327752 BGD327752:BGE327752 BPZ327752:BQA327752 BZV327752:BZW327752 CJR327752:CJS327752 CTN327752:CTO327752 DDJ327752:DDK327752 DNF327752:DNG327752 DXB327752:DXC327752 EGX327752:EGY327752 EQT327752:EQU327752 FAP327752:FAQ327752 FKL327752:FKM327752 FUH327752:FUI327752 GED327752:GEE327752 GNZ327752:GOA327752 GXV327752:GXW327752 HHR327752:HHS327752 HRN327752:HRO327752 IBJ327752:IBK327752 ILF327752:ILG327752 IVB327752:IVC327752 JEX327752:JEY327752 JOT327752:JOU327752 JYP327752:JYQ327752 KIL327752:KIM327752 KSH327752:KSI327752 LCD327752:LCE327752 LLZ327752:LMA327752 LVV327752:LVW327752 MFR327752:MFS327752 MPN327752:MPO327752 MZJ327752:MZK327752 NJF327752:NJG327752 NTB327752:NTC327752 OCX327752:OCY327752 OMT327752:OMU327752 OWP327752:OWQ327752 PGL327752:PGM327752 PQH327752:PQI327752 QAD327752:QAE327752 QJZ327752:QKA327752 QTV327752:QTW327752 RDR327752:RDS327752 RNN327752:RNO327752 RXJ327752:RXK327752 SHF327752:SHG327752 SRB327752:SRC327752 TAX327752:TAY327752 TKT327752:TKU327752 TUP327752:TUQ327752 UEL327752:UEM327752 UOH327752:UOI327752 UYD327752:UYE327752 VHZ327752:VIA327752 VRV327752:VRW327752 WBR327752:WBS327752 WLN327752:WLO327752 WVJ327752:WVK327752 B393288:C393288 IX393288:IY393288 ST393288:SU393288 ACP393288:ACQ393288 AML393288:AMM393288 AWH393288:AWI393288 BGD393288:BGE393288 BPZ393288:BQA393288 BZV393288:BZW393288 CJR393288:CJS393288 CTN393288:CTO393288 DDJ393288:DDK393288 DNF393288:DNG393288 DXB393288:DXC393288 EGX393288:EGY393288 EQT393288:EQU393288 FAP393288:FAQ393288 FKL393288:FKM393288 FUH393288:FUI393288 GED393288:GEE393288 GNZ393288:GOA393288 GXV393288:GXW393288 HHR393288:HHS393288 HRN393288:HRO393288 IBJ393288:IBK393288 ILF393288:ILG393288 IVB393288:IVC393288 JEX393288:JEY393288 JOT393288:JOU393288 JYP393288:JYQ393288 KIL393288:KIM393288 KSH393288:KSI393288 LCD393288:LCE393288 LLZ393288:LMA393288 LVV393288:LVW393288 MFR393288:MFS393288 MPN393288:MPO393288 MZJ393288:MZK393288 NJF393288:NJG393288 NTB393288:NTC393288 OCX393288:OCY393288 OMT393288:OMU393288 OWP393288:OWQ393288 PGL393288:PGM393288 PQH393288:PQI393288 QAD393288:QAE393288 QJZ393288:QKA393288 QTV393288:QTW393288 RDR393288:RDS393288 RNN393288:RNO393288 RXJ393288:RXK393288 SHF393288:SHG393288 SRB393288:SRC393288 TAX393288:TAY393288 TKT393288:TKU393288 TUP393288:TUQ393288 UEL393288:UEM393288 UOH393288:UOI393288 UYD393288:UYE393288 VHZ393288:VIA393288 VRV393288:VRW393288 WBR393288:WBS393288 WLN393288:WLO393288 WVJ393288:WVK393288 B458824:C458824 IX458824:IY458824 ST458824:SU458824 ACP458824:ACQ458824 AML458824:AMM458824 AWH458824:AWI458824 BGD458824:BGE458824 BPZ458824:BQA458824 BZV458824:BZW458824 CJR458824:CJS458824 CTN458824:CTO458824 DDJ458824:DDK458824 DNF458824:DNG458824 DXB458824:DXC458824 EGX458824:EGY458824 EQT458824:EQU458824 FAP458824:FAQ458824 FKL458824:FKM458824 FUH458824:FUI458824 GED458824:GEE458824 GNZ458824:GOA458824 GXV458824:GXW458824 HHR458824:HHS458824 HRN458824:HRO458824 IBJ458824:IBK458824 ILF458824:ILG458824 IVB458824:IVC458824 JEX458824:JEY458824 JOT458824:JOU458824 JYP458824:JYQ458824 KIL458824:KIM458824 KSH458824:KSI458824 LCD458824:LCE458824 LLZ458824:LMA458824 LVV458824:LVW458824 MFR458824:MFS458824 MPN458824:MPO458824 MZJ458824:MZK458824 NJF458824:NJG458824 NTB458824:NTC458824 OCX458824:OCY458824 OMT458824:OMU458824 OWP458824:OWQ458824 PGL458824:PGM458824 PQH458824:PQI458824 QAD458824:QAE458824 QJZ458824:QKA458824 QTV458824:QTW458824 RDR458824:RDS458824 RNN458824:RNO458824 RXJ458824:RXK458824 SHF458824:SHG458824 SRB458824:SRC458824 TAX458824:TAY458824 TKT458824:TKU458824 TUP458824:TUQ458824 UEL458824:UEM458824 UOH458824:UOI458824 UYD458824:UYE458824 VHZ458824:VIA458824 VRV458824:VRW458824 WBR458824:WBS458824 WLN458824:WLO458824 WVJ458824:WVK458824 B524360:C524360 IX524360:IY524360 ST524360:SU524360 ACP524360:ACQ524360 AML524360:AMM524360 AWH524360:AWI524360 BGD524360:BGE524360 BPZ524360:BQA524360 BZV524360:BZW524360 CJR524360:CJS524360 CTN524360:CTO524360 DDJ524360:DDK524360 DNF524360:DNG524360 DXB524360:DXC524360 EGX524360:EGY524360 EQT524360:EQU524360 FAP524360:FAQ524360 FKL524360:FKM524360 FUH524360:FUI524360 GED524360:GEE524360 GNZ524360:GOA524360 GXV524360:GXW524360 HHR524360:HHS524360 HRN524360:HRO524360 IBJ524360:IBK524360 ILF524360:ILG524360 IVB524360:IVC524360 JEX524360:JEY524360 JOT524360:JOU524360 JYP524360:JYQ524360 KIL524360:KIM524360 KSH524360:KSI524360 LCD524360:LCE524360 LLZ524360:LMA524360 LVV524360:LVW524360 MFR524360:MFS524360 MPN524360:MPO524360 MZJ524360:MZK524360 NJF524360:NJG524360 NTB524360:NTC524360 OCX524360:OCY524360 OMT524360:OMU524360 OWP524360:OWQ524360 PGL524360:PGM524360 PQH524360:PQI524360 QAD524360:QAE524360 QJZ524360:QKA524360 QTV524360:QTW524360 RDR524360:RDS524360 RNN524360:RNO524360 RXJ524360:RXK524360 SHF524360:SHG524360 SRB524360:SRC524360 TAX524360:TAY524360 TKT524360:TKU524360 TUP524360:TUQ524360 UEL524360:UEM524360 UOH524360:UOI524360 UYD524360:UYE524360 VHZ524360:VIA524360 VRV524360:VRW524360 WBR524360:WBS524360 WLN524360:WLO524360 WVJ524360:WVK524360 B589896:C589896 IX589896:IY589896 ST589896:SU589896 ACP589896:ACQ589896 AML589896:AMM589896 AWH589896:AWI589896 BGD589896:BGE589896 BPZ589896:BQA589896 BZV589896:BZW589896 CJR589896:CJS589896 CTN589896:CTO589896 DDJ589896:DDK589896 DNF589896:DNG589896 DXB589896:DXC589896 EGX589896:EGY589896 EQT589896:EQU589896 FAP589896:FAQ589896 FKL589896:FKM589896 FUH589896:FUI589896 GED589896:GEE589896 GNZ589896:GOA589896 GXV589896:GXW589896 HHR589896:HHS589896 HRN589896:HRO589896 IBJ589896:IBK589896 ILF589896:ILG589896 IVB589896:IVC589896 JEX589896:JEY589896 JOT589896:JOU589896 JYP589896:JYQ589896 KIL589896:KIM589896 KSH589896:KSI589896 LCD589896:LCE589896 LLZ589896:LMA589896 LVV589896:LVW589896 MFR589896:MFS589896 MPN589896:MPO589896 MZJ589896:MZK589896 NJF589896:NJG589896 NTB589896:NTC589896 OCX589896:OCY589896 OMT589896:OMU589896 OWP589896:OWQ589896 PGL589896:PGM589896 PQH589896:PQI589896 QAD589896:QAE589896 QJZ589896:QKA589896 QTV589896:QTW589896 RDR589896:RDS589896 RNN589896:RNO589896 RXJ589896:RXK589896 SHF589896:SHG589896 SRB589896:SRC589896 TAX589896:TAY589896 TKT589896:TKU589896 TUP589896:TUQ589896 UEL589896:UEM589896 UOH589896:UOI589896 UYD589896:UYE589896 VHZ589896:VIA589896 VRV589896:VRW589896 WBR589896:WBS589896 WLN589896:WLO589896 WVJ589896:WVK589896 B655432:C655432 IX655432:IY655432 ST655432:SU655432 ACP655432:ACQ655432 AML655432:AMM655432 AWH655432:AWI655432 BGD655432:BGE655432 BPZ655432:BQA655432 BZV655432:BZW655432 CJR655432:CJS655432 CTN655432:CTO655432 DDJ655432:DDK655432 DNF655432:DNG655432 DXB655432:DXC655432 EGX655432:EGY655432 EQT655432:EQU655432 FAP655432:FAQ655432 FKL655432:FKM655432 FUH655432:FUI655432 GED655432:GEE655432 GNZ655432:GOA655432 GXV655432:GXW655432 HHR655432:HHS655432 HRN655432:HRO655432 IBJ655432:IBK655432 ILF655432:ILG655432 IVB655432:IVC655432 JEX655432:JEY655432 JOT655432:JOU655432 JYP655432:JYQ655432 KIL655432:KIM655432 KSH655432:KSI655432 LCD655432:LCE655432 LLZ655432:LMA655432 LVV655432:LVW655432 MFR655432:MFS655432 MPN655432:MPO655432 MZJ655432:MZK655432 NJF655432:NJG655432 NTB655432:NTC655432 OCX655432:OCY655432 OMT655432:OMU655432 OWP655432:OWQ655432 PGL655432:PGM655432 PQH655432:PQI655432 QAD655432:QAE655432 QJZ655432:QKA655432 QTV655432:QTW655432 RDR655432:RDS655432 RNN655432:RNO655432 RXJ655432:RXK655432 SHF655432:SHG655432 SRB655432:SRC655432 TAX655432:TAY655432 TKT655432:TKU655432 TUP655432:TUQ655432 UEL655432:UEM655432 UOH655432:UOI655432 UYD655432:UYE655432 VHZ655432:VIA655432 VRV655432:VRW655432 WBR655432:WBS655432 WLN655432:WLO655432 WVJ655432:WVK655432 B720968:C720968 IX720968:IY720968 ST720968:SU720968 ACP720968:ACQ720968 AML720968:AMM720968 AWH720968:AWI720968 BGD720968:BGE720968 BPZ720968:BQA720968 BZV720968:BZW720968 CJR720968:CJS720968 CTN720968:CTO720968 DDJ720968:DDK720968 DNF720968:DNG720968 DXB720968:DXC720968 EGX720968:EGY720968 EQT720968:EQU720968 FAP720968:FAQ720968 FKL720968:FKM720968 FUH720968:FUI720968 GED720968:GEE720968 GNZ720968:GOA720968 GXV720968:GXW720968 HHR720968:HHS720968 HRN720968:HRO720968 IBJ720968:IBK720968 ILF720968:ILG720968 IVB720968:IVC720968 JEX720968:JEY720968 JOT720968:JOU720968 JYP720968:JYQ720968 KIL720968:KIM720968 KSH720968:KSI720968 LCD720968:LCE720968 LLZ720968:LMA720968 LVV720968:LVW720968 MFR720968:MFS720968 MPN720968:MPO720968 MZJ720968:MZK720968 NJF720968:NJG720968 NTB720968:NTC720968 OCX720968:OCY720968 OMT720968:OMU720968 OWP720968:OWQ720968 PGL720968:PGM720968 PQH720968:PQI720968 QAD720968:QAE720968 QJZ720968:QKA720968 QTV720968:QTW720968 RDR720968:RDS720968 RNN720968:RNO720968 RXJ720968:RXK720968 SHF720968:SHG720968 SRB720968:SRC720968 TAX720968:TAY720968 TKT720968:TKU720968 TUP720968:TUQ720968 UEL720968:UEM720968 UOH720968:UOI720968 UYD720968:UYE720968 VHZ720968:VIA720968 VRV720968:VRW720968 WBR720968:WBS720968 WLN720968:WLO720968 WVJ720968:WVK720968 B786504:C786504 IX786504:IY786504 ST786504:SU786504 ACP786504:ACQ786504 AML786504:AMM786504 AWH786504:AWI786504 BGD786504:BGE786504 BPZ786504:BQA786504 BZV786504:BZW786504 CJR786504:CJS786504 CTN786504:CTO786504 DDJ786504:DDK786504 DNF786504:DNG786504 DXB786504:DXC786504 EGX786504:EGY786504 EQT786504:EQU786504 FAP786504:FAQ786504 FKL786504:FKM786504 FUH786504:FUI786504 GED786504:GEE786504 GNZ786504:GOA786504 GXV786504:GXW786504 HHR786504:HHS786504 HRN786504:HRO786504 IBJ786504:IBK786504 ILF786504:ILG786504 IVB786504:IVC786504 JEX786504:JEY786504 JOT786504:JOU786504 JYP786504:JYQ786504 KIL786504:KIM786504 KSH786504:KSI786504 LCD786504:LCE786504 LLZ786504:LMA786504 LVV786504:LVW786504 MFR786504:MFS786504 MPN786504:MPO786504 MZJ786504:MZK786504 NJF786504:NJG786504 NTB786504:NTC786504 OCX786504:OCY786504 OMT786504:OMU786504 OWP786504:OWQ786504 PGL786504:PGM786504 PQH786504:PQI786504 QAD786504:QAE786504 QJZ786504:QKA786504 QTV786504:QTW786504 RDR786504:RDS786504 RNN786504:RNO786504 RXJ786504:RXK786504 SHF786504:SHG786504 SRB786504:SRC786504 TAX786504:TAY786504 TKT786504:TKU786504 TUP786504:TUQ786504 UEL786504:UEM786504 UOH786504:UOI786504 UYD786504:UYE786504 VHZ786504:VIA786504 VRV786504:VRW786504 WBR786504:WBS786504 WLN786504:WLO786504 WVJ786504:WVK786504 B852040:C852040 IX852040:IY852040 ST852040:SU852040 ACP852040:ACQ852040 AML852040:AMM852040 AWH852040:AWI852040 BGD852040:BGE852040 BPZ852040:BQA852040 BZV852040:BZW852040 CJR852040:CJS852040 CTN852040:CTO852040 DDJ852040:DDK852040 DNF852040:DNG852040 DXB852040:DXC852040 EGX852040:EGY852040 EQT852040:EQU852040 FAP852040:FAQ852040 FKL852040:FKM852040 FUH852040:FUI852040 GED852040:GEE852040 GNZ852040:GOA852040 GXV852040:GXW852040 HHR852040:HHS852040 HRN852040:HRO852040 IBJ852040:IBK852040 ILF852040:ILG852040 IVB852040:IVC852040 JEX852040:JEY852040 JOT852040:JOU852040 JYP852040:JYQ852040 KIL852040:KIM852040 KSH852040:KSI852040 LCD852040:LCE852040 LLZ852040:LMA852040 LVV852040:LVW852040 MFR852040:MFS852040 MPN852040:MPO852040 MZJ852040:MZK852040 NJF852040:NJG852040 NTB852040:NTC852040 OCX852040:OCY852040 OMT852040:OMU852040 OWP852040:OWQ852040 PGL852040:PGM852040 PQH852040:PQI852040 QAD852040:QAE852040 QJZ852040:QKA852040 QTV852040:QTW852040 RDR852040:RDS852040 RNN852040:RNO852040 RXJ852040:RXK852040 SHF852040:SHG852040 SRB852040:SRC852040 TAX852040:TAY852040 TKT852040:TKU852040 TUP852040:TUQ852040 UEL852040:UEM852040 UOH852040:UOI852040 UYD852040:UYE852040 VHZ852040:VIA852040 VRV852040:VRW852040 WBR852040:WBS852040 WLN852040:WLO852040 WVJ852040:WVK852040 B917576:C917576 IX917576:IY917576 ST917576:SU917576 ACP917576:ACQ917576 AML917576:AMM917576 AWH917576:AWI917576 BGD917576:BGE917576 BPZ917576:BQA917576 BZV917576:BZW917576 CJR917576:CJS917576 CTN917576:CTO917576 DDJ917576:DDK917576 DNF917576:DNG917576 DXB917576:DXC917576 EGX917576:EGY917576 EQT917576:EQU917576 FAP917576:FAQ917576 FKL917576:FKM917576 FUH917576:FUI917576 GED917576:GEE917576 GNZ917576:GOA917576 GXV917576:GXW917576 HHR917576:HHS917576 HRN917576:HRO917576 IBJ917576:IBK917576 ILF917576:ILG917576 IVB917576:IVC917576 JEX917576:JEY917576 JOT917576:JOU917576 JYP917576:JYQ917576 KIL917576:KIM917576 KSH917576:KSI917576 LCD917576:LCE917576 LLZ917576:LMA917576 LVV917576:LVW917576 MFR917576:MFS917576 MPN917576:MPO917576 MZJ917576:MZK917576 NJF917576:NJG917576 NTB917576:NTC917576 OCX917576:OCY917576 OMT917576:OMU917576 OWP917576:OWQ917576 PGL917576:PGM917576 PQH917576:PQI917576 QAD917576:QAE917576 QJZ917576:QKA917576 QTV917576:QTW917576 RDR917576:RDS917576 RNN917576:RNO917576 RXJ917576:RXK917576 SHF917576:SHG917576 SRB917576:SRC917576 TAX917576:TAY917576 TKT917576:TKU917576 TUP917576:TUQ917576 UEL917576:UEM917576 UOH917576:UOI917576 UYD917576:UYE917576 VHZ917576:VIA917576 VRV917576:VRW917576 WBR917576:WBS917576 WLN917576:WLO917576 WVJ917576:WVK917576 B983112:C983112 IX983112:IY983112 ST983112:SU983112 ACP983112:ACQ983112 AML983112:AMM983112 AWH983112:AWI983112 BGD983112:BGE983112 BPZ983112:BQA983112 BZV983112:BZW983112 CJR983112:CJS983112 CTN983112:CTO983112 DDJ983112:DDK983112 DNF983112:DNG983112 DXB983112:DXC983112 EGX983112:EGY983112 EQT983112:EQU983112 FAP983112:FAQ983112 FKL983112:FKM983112 FUH983112:FUI983112 GED983112:GEE983112 GNZ983112:GOA983112 GXV983112:GXW983112 HHR983112:HHS983112 HRN983112:HRO983112 IBJ983112:IBK983112 ILF983112:ILG983112 IVB983112:IVC983112 JEX983112:JEY983112 JOT983112:JOU983112 JYP983112:JYQ983112 KIL983112:KIM983112 KSH983112:KSI983112 LCD983112:LCE983112 LLZ983112:LMA983112 LVV983112:LVW983112 MFR983112:MFS983112 MPN983112:MPO983112 MZJ983112:MZK983112 NJF983112:NJG983112 NTB983112:NTC983112 OCX983112:OCY983112 OMT983112:OMU983112 OWP983112:OWQ983112 PGL983112:PGM983112 PQH983112:PQI983112 QAD983112:QAE983112 QJZ983112:QKA983112 QTV983112:QTW983112 RDR983112:RDS983112 RNN983112:RNO983112 RXJ983112:RXK983112 SHF983112:SHG983112 SRB983112:SRC983112 TAX983112:TAY983112 TKT983112:TKU983112 TUP983112:TUQ983112 UEL983112:UEM983112 UOH983112:UOI983112 UYD983112:UYE983112 VHZ983112:VIA983112 VRV983112:VRW983112 WBR983112:WBS983112 WLN983112:WLO983112 B72:C72">
      <formula1>$O$70:$O$74</formula1>
    </dataValidation>
    <dataValidation type="list" allowBlank="1" sqref="WVJ983111:WVK983111 IX71:IY71 ST71:SU71 ACP71:ACQ71 AML71:AMM71 AWH71:AWI71 BGD71:BGE71 BPZ71:BQA71 BZV71:BZW71 CJR71:CJS71 CTN71:CTO71 DDJ71:DDK71 DNF71:DNG71 DXB71:DXC71 EGX71:EGY71 EQT71:EQU71 FAP71:FAQ71 FKL71:FKM71 FUH71:FUI71 GED71:GEE71 GNZ71:GOA71 GXV71:GXW71 HHR71:HHS71 HRN71:HRO71 IBJ71:IBK71 ILF71:ILG71 IVB71:IVC71 JEX71:JEY71 JOT71:JOU71 JYP71:JYQ71 KIL71:KIM71 KSH71:KSI71 LCD71:LCE71 LLZ71:LMA71 LVV71:LVW71 MFR71:MFS71 MPN71:MPO71 MZJ71:MZK71 NJF71:NJG71 NTB71:NTC71 OCX71:OCY71 OMT71:OMU71 OWP71:OWQ71 PGL71:PGM71 PQH71:PQI71 QAD71:QAE71 QJZ71:QKA71 QTV71:QTW71 RDR71:RDS71 RNN71:RNO71 RXJ71:RXK71 SHF71:SHG71 SRB71:SRC71 TAX71:TAY71 TKT71:TKU71 TUP71:TUQ71 UEL71:UEM71 UOH71:UOI71 UYD71:UYE71 VHZ71:VIA71 VRV71:VRW71 WBR71:WBS71 WLN71:WLO71 WVJ71:WVK71 B65607:C65607 IX65607:IY65607 ST65607:SU65607 ACP65607:ACQ65607 AML65607:AMM65607 AWH65607:AWI65607 BGD65607:BGE65607 BPZ65607:BQA65607 BZV65607:BZW65607 CJR65607:CJS65607 CTN65607:CTO65607 DDJ65607:DDK65607 DNF65607:DNG65607 DXB65607:DXC65607 EGX65607:EGY65607 EQT65607:EQU65607 FAP65607:FAQ65607 FKL65607:FKM65607 FUH65607:FUI65607 GED65607:GEE65607 GNZ65607:GOA65607 GXV65607:GXW65607 HHR65607:HHS65607 HRN65607:HRO65607 IBJ65607:IBK65607 ILF65607:ILG65607 IVB65607:IVC65607 JEX65607:JEY65607 JOT65607:JOU65607 JYP65607:JYQ65607 KIL65607:KIM65607 KSH65607:KSI65607 LCD65607:LCE65607 LLZ65607:LMA65607 LVV65607:LVW65607 MFR65607:MFS65607 MPN65607:MPO65607 MZJ65607:MZK65607 NJF65607:NJG65607 NTB65607:NTC65607 OCX65607:OCY65607 OMT65607:OMU65607 OWP65607:OWQ65607 PGL65607:PGM65607 PQH65607:PQI65607 QAD65607:QAE65607 QJZ65607:QKA65607 QTV65607:QTW65607 RDR65607:RDS65607 RNN65607:RNO65607 RXJ65607:RXK65607 SHF65607:SHG65607 SRB65607:SRC65607 TAX65607:TAY65607 TKT65607:TKU65607 TUP65607:TUQ65607 UEL65607:UEM65607 UOH65607:UOI65607 UYD65607:UYE65607 VHZ65607:VIA65607 VRV65607:VRW65607 WBR65607:WBS65607 WLN65607:WLO65607 WVJ65607:WVK65607 B131143:C131143 IX131143:IY131143 ST131143:SU131143 ACP131143:ACQ131143 AML131143:AMM131143 AWH131143:AWI131143 BGD131143:BGE131143 BPZ131143:BQA131143 BZV131143:BZW131143 CJR131143:CJS131143 CTN131143:CTO131143 DDJ131143:DDK131143 DNF131143:DNG131143 DXB131143:DXC131143 EGX131143:EGY131143 EQT131143:EQU131143 FAP131143:FAQ131143 FKL131143:FKM131143 FUH131143:FUI131143 GED131143:GEE131143 GNZ131143:GOA131143 GXV131143:GXW131143 HHR131143:HHS131143 HRN131143:HRO131143 IBJ131143:IBK131143 ILF131143:ILG131143 IVB131143:IVC131143 JEX131143:JEY131143 JOT131143:JOU131143 JYP131143:JYQ131143 KIL131143:KIM131143 KSH131143:KSI131143 LCD131143:LCE131143 LLZ131143:LMA131143 LVV131143:LVW131143 MFR131143:MFS131143 MPN131143:MPO131143 MZJ131143:MZK131143 NJF131143:NJG131143 NTB131143:NTC131143 OCX131143:OCY131143 OMT131143:OMU131143 OWP131143:OWQ131143 PGL131143:PGM131143 PQH131143:PQI131143 QAD131143:QAE131143 QJZ131143:QKA131143 QTV131143:QTW131143 RDR131143:RDS131143 RNN131143:RNO131143 RXJ131143:RXK131143 SHF131143:SHG131143 SRB131143:SRC131143 TAX131143:TAY131143 TKT131143:TKU131143 TUP131143:TUQ131143 UEL131143:UEM131143 UOH131143:UOI131143 UYD131143:UYE131143 VHZ131143:VIA131143 VRV131143:VRW131143 WBR131143:WBS131143 WLN131143:WLO131143 WVJ131143:WVK131143 B196679:C196679 IX196679:IY196679 ST196679:SU196679 ACP196679:ACQ196679 AML196679:AMM196679 AWH196679:AWI196679 BGD196679:BGE196679 BPZ196679:BQA196679 BZV196679:BZW196679 CJR196679:CJS196679 CTN196679:CTO196679 DDJ196679:DDK196679 DNF196679:DNG196679 DXB196679:DXC196679 EGX196679:EGY196679 EQT196679:EQU196679 FAP196679:FAQ196679 FKL196679:FKM196679 FUH196679:FUI196679 GED196679:GEE196679 GNZ196679:GOA196679 GXV196679:GXW196679 HHR196679:HHS196679 HRN196679:HRO196679 IBJ196679:IBK196679 ILF196679:ILG196679 IVB196679:IVC196679 JEX196679:JEY196679 JOT196679:JOU196679 JYP196679:JYQ196679 KIL196679:KIM196679 KSH196679:KSI196679 LCD196679:LCE196679 LLZ196679:LMA196679 LVV196679:LVW196679 MFR196679:MFS196679 MPN196679:MPO196679 MZJ196679:MZK196679 NJF196679:NJG196679 NTB196679:NTC196679 OCX196679:OCY196679 OMT196679:OMU196679 OWP196679:OWQ196679 PGL196679:PGM196679 PQH196679:PQI196679 QAD196679:QAE196679 QJZ196679:QKA196679 QTV196679:QTW196679 RDR196679:RDS196679 RNN196679:RNO196679 RXJ196679:RXK196679 SHF196679:SHG196679 SRB196679:SRC196679 TAX196679:TAY196679 TKT196679:TKU196679 TUP196679:TUQ196679 UEL196679:UEM196679 UOH196679:UOI196679 UYD196679:UYE196679 VHZ196679:VIA196679 VRV196679:VRW196679 WBR196679:WBS196679 WLN196679:WLO196679 WVJ196679:WVK196679 B262215:C262215 IX262215:IY262215 ST262215:SU262215 ACP262215:ACQ262215 AML262215:AMM262215 AWH262215:AWI262215 BGD262215:BGE262215 BPZ262215:BQA262215 BZV262215:BZW262215 CJR262215:CJS262215 CTN262215:CTO262215 DDJ262215:DDK262215 DNF262215:DNG262215 DXB262215:DXC262215 EGX262215:EGY262215 EQT262215:EQU262215 FAP262215:FAQ262215 FKL262215:FKM262215 FUH262215:FUI262215 GED262215:GEE262215 GNZ262215:GOA262215 GXV262215:GXW262215 HHR262215:HHS262215 HRN262215:HRO262215 IBJ262215:IBK262215 ILF262215:ILG262215 IVB262215:IVC262215 JEX262215:JEY262215 JOT262215:JOU262215 JYP262215:JYQ262215 KIL262215:KIM262215 KSH262215:KSI262215 LCD262215:LCE262215 LLZ262215:LMA262215 LVV262215:LVW262215 MFR262215:MFS262215 MPN262215:MPO262215 MZJ262215:MZK262215 NJF262215:NJG262215 NTB262215:NTC262215 OCX262215:OCY262215 OMT262215:OMU262215 OWP262215:OWQ262215 PGL262215:PGM262215 PQH262215:PQI262215 QAD262215:QAE262215 QJZ262215:QKA262215 QTV262215:QTW262215 RDR262215:RDS262215 RNN262215:RNO262215 RXJ262215:RXK262215 SHF262215:SHG262215 SRB262215:SRC262215 TAX262215:TAY262215 TKT262215:TKU262215 TUP262215:TUQ262215 UEL262215:UEM262215 UOH262215:UOI262215 UYD262215:UYE262215 VHZ262215:VIA262215 VRV262215:VRW262215 WBR262215:WBS262215 WLN262215:WLO262215 WVJ262215:WVK262215 B327751:C327751 IX327751:IY327751 ST327751:SU327751 ACP327751:ACQ327751 AML327751:AMM327751 AWH327751:AWI327751 BGD327751:BGE327751 BPZ327751:BQA327751 BZV327751:BZW327751 CJR327751:CJS327751 CTN327751:CTO327751 DDJ327751:DDK327751 DNF327751:DNG327751 DXB327751:DXC327751 EGX327751:EGY327751 EQT327751:EQU327751 FAP327751:FAQ327751 FKL327751:FKM327751 FUH327751:FUI327751 GED327751:GEE327751 GNZ327751:GOA327751 GXV327751:GXW327751 HHR327751:HHS327751 HRN327751:HRO327751 IBJ327751:IBK327751 ILF327751:ILG327751 IVB327751:IVC327751 JEX327751:JEY327751 JOT327751:JOU327751 JYP327751:JYQ327751 KIL327751:KIM327751 KSH327751:KSI327751 LCD327751:LCE327751 LLZ327751:LMA327751 LVV327751:LVW327751 MFR327751:MFS327751 MPN327751:MPO327751 MZJ327751:MZK327751 NJF327751:NJG327751 NTB327751:NTC327751 OCX327751:OCY327751 OMT327751:OMU327751 OWP327751:OWQ327751 PGL327751:PGM327751 PQH327751:PQI327751 QAD327751:QAE327751 QJZ327751:QKA327751 QTV327751:QTW327751 RDR327751:RDS327751 RNN327751:RNO327751 RXJ327751:RXK327751 SHF327751:SHG327751 SRB327751:SRC327751 TAX327751:TAY327751 TKT327751:TKU327751 TUP327751:TUQ327751 UEL327751:UEM327751 UOH327751:UOI327751 UYD327751:UYE327751 VHZ327751:VIA327751 VRV327751:VRW327751 WBR327751:WBS327751 WLN327751:WLO327751 WVJ327751:WVK327751 B393287:C393287 IX393287:IY393287 ST393287:SU393287 ACP393287:ACQ393287 AML393287:AMM393287 AWH393287:AWI393287 BGD393287:BGE393287 BPZ393287:BQA393287 BZV393287:BZW393287 CJR393287:CJS393287 CTN393287:CTO393287 DDJ393287:DDK393287 DNF393287:DNG393287 DXB393287:DXC393287 EGX393287:EGY393287 EQT393287:EQU393287 FAP393287:FAQ393287 FKL393287:FKM393287 FUH393287:FUI393287 GED393287:GEE393287 GNZ393287:GOA393287 GXV393287:GXW393287 HHR393287:HHS393287 HRN393287:HRO393287 IBJ393287:IBK393287 ILF393287:ILG393287 IVB393287:IVC393287 JEX393287:JEY393287 JOT393287:JOU393287 JYP393287:JYQ393287 KIL393287:KIM393287 KSH393287:KSI393287 LCD393287:LCE393287 LLZ393287:LMA393287 LVV393287:LVW393287 MFR393287:MFS393287 MPN393287:MPO393287 MZJ393287:MZK393287 NJF393287:NJG393287 NTB393287:NTC393287 OCX393287:OCY393287 OMT393287:OMU393287 OWP393287:OWQ393287 PGL393287:PGM393287 PQH393287:PQI393287 QAD393287:QAE393287 QJZ393287:QKA393287 QTV393287:QTW393287 RDR393287:RDS393287 RNN393287:RNO393287 RXJ393287:RXK393287 SHF393287:SHG393287 SRB393287:SRC393287 TAX393287:TAY393287 TKT393287:TKU393287 TUP393287:TUQ393287 UEL393287:UEM393287 UOH393287:UOI393287 UYD393287:UYE393287 VHZ393287:VIA393287 VRV393287:VRW393287 WBR393287:WBS393287 WLN393287:WLO393287 WVJ393287:WVK393287 B458823:C458823 IX458823:IY458823 ST458823:SU458823 ACP458823:ACQ458823 AML458823:AMM458823 AWH458823:AWI458823 BGD458823:BGE458823 BPZ458823:BQA458823 BZV458823:BZW458823 CJR458823:CJS458823 CTN458823:CTO458823 DDJ458823:DDK458823 DNF458823:DNG458823 DXB458823:DXC458823 EGX458823:EGY458823 EQT458823:EQU458823 FAP458823:FAQ458823 FKL458823:FKM458823 FUH458823:FUI458823 GED458823:GEE458823 GNZ458823:GOA458823 GXV458823:GXW458823 HHR458823:HHS458823 HRN458823:HRO458823 IBJ458823:IBK458823 ILF458823:ILG458823 IVB458823:IVC458823 JEX458823:JEY458823 JOT458823:JOU458823 JYP458823:JYQ458823 KIL458823:KIM458823 KSH458823:KSI458823 LCD458823:LCE458823 LLZ458823:LMA458823 LVV458823:LVW458823 MFR458823:MFS458823 MPN458823:MPO458823 MZJ458823:MZK458823 NJF458823:NJG458823 NTB458823:NTC458823 OCX458823:OCY458823 OMT458823:OMU458823 OWP458823:OWQ458823 PGL458823:PGM458823 PQH458823:PQI458823 QAD458823:QAE458823 QJZ458823:QKA458823 QTV458823:QTW458823 RDR458823:RDS458823 RNN458823:RNO458823 RXJ458823:RXK458823 SHF458823:SHG458823 SRB458823:SRC458823 TAX458823:TAY458823 TKT458823:TKU458823 TUP458823:TUQ458823 UEL458823:UEM458823 UOH458823:UOI458823 UYD458823:UYE458823 VHZ458823:VIA458823 VRV458823:VRW458823 WBR458823:WBS458823 WLN458823:WLO458823 WVJ458823:WVK458823 B524359:C524359 IX524359:IY524359 ST524359:SU524359 ACP524359:ACQ524359 AML524359:AMM524359 AWH524359:AWI524359 BGD524359:BGE524359 BPZ524359:BQA524359 BZV524359:BZW524359 CJR524359:CJS524359 CTN524359:CTO524359 DDJ524359:DDK524359 DNF524359:DNG524359 DXB524359:DXC524359 EGX524359:EGY524359 EQT524359:EQU524359 FAP524359:FAQ524359 FKL524359:FKM524359 FUH524359:FUI524359 GED524359:GEE524359 GNZ524359:GOA524359 GXV524359:GXW524359 HHR524359:HHS524359 HRN524359:HRO524359 IBJ524359:IBK524359 ILF524359:ILG524359 IVB524359:IVC524359 JEX524359:JEY524359 JOT524359:JOU524359 JYP524359:JYQ524359 KIL524359:KIM524359 KSH524359:KSI524359 LCD524359:LCE524359 LLZ524359:LMA524359 LVV524359:LVW524359 MFR524359:MFS524359 MPN524359:MPO524359 MZJ524359:MZK524359 NJF524359:NJG524359 NTB524359:NTC524359 OCX524359:OCY524359 OMT524359:OMU524359 OWP524359:OWQ524359 PGL524359:PGM524359 PQH524359:PQI524359 QAD524359:QAE524359 QJZ524359:QKA524359 QTV524359:QTW524359 RDR524359:RDS524359 RNN524359:RNO524359 RXJ524359:RXK524359 SHF524359:SHG524359 SRB524359:SRC524359 TAX524359:TAY524359 TKT524359:TKU524359 TUP524359:TUQ524359 UEL524359:UEM524359 UOH524359:UOI524359 UYD524359:UYE524359 VHZ524359:VIA524359 VRV524359:VRW524359 WBR524359:WBS524359 WLN524359:WLO524359 WVJ524359:WVK524359 B589895:C589895 IX589895:IY589895 ST589895:SU589895 ACP589895:ACQ589895 AML589895:AMM589895 AWH589895:AWI589895 BGD589895:BGE589895 BPZ589895:BQA589895 BZV589895:BZW589895 CJR589895:CJS589895 CTN589895:CTO589895 DDJ589895:DDK589895 DNF589895:DNG589895 DXB589895:DXC589895 EGX589895:EGY589895 EQT589895:EQU589895 FAP589895:FAQ589895 FKL589895:FKM589895 FUH589895:FUI589895 GED589895:GEE589895 GNZ589895:GOA589895 GXV589895:GXW589895 HHR589895:HHS589895 HRN589895:HRO589895 IBJ589895:IBK589895 ILF589895:ILG589895 IVB589895:IVC589895 JEX589895:JEY589895 JOT589895:JOU589895 JYP589895:JYQ589895 KIL589895:KIM589895 KSH589895:KSI589895 LCD589895:LCE589895 LLZ589895:LMA589895 LVV589895:LVW589895 MFR589895:MFS589895 MPN589895:MPO589895 MZJ589895:MZK589895 NJF589895:NJG589895 NTB589895:NTC589895 OCX589895:OCY589895 OMT589895:OMU589895 OWP589895:OWQ589895 PGL589895:PGM589895 PQH589895:PQI589895 QAD589895:QAE589895 QJZ589895:QKA589895 QTV589895:QTW589895 RDR589895:RDS589895 RNN589895:RNO589895 RXJ589895:RXK589895 SHF589895:SHG589895 SRB589895:SRC589895 TAX589895:TAY589895 TKT589895:TKU589895 TUP589895:TUQ589895 UEL589895:UEM589895 UOH589895:UOI589895 UYD589895:UYE589895 VHZ589895:VIA589895 VRV589895:VRW589895 WBR589895:WBS589895 WLN589895:WLO589895 WVJ589895:WVK589895 B655431:C655431 IX655431:IY655431 ST655431:SU655431 ACP655431:ACQ655431 AML655431:AMM655431 AWH655431:AWI655431 BGD655431:BGE655431 BPZ655431:BQA655431 BZV655431:BZW655431 CJR655431:CJS655431 CTN655431:CTO655431 DDJ655431:DDK655431 DNF655431:DNG655431 DXB655431:DXC655431 EGX655431:EGY655431 EQT655431:EQU655431 FAP655431:FAQ655431 FKL655431:FKM655431 FUH655431:FUI655431 GED655431:GEE655431 GNZ655431:GOA655431 GXV655431:GXW655431 HHR655431:HHS655431 HRN655431:HRO655431 IBJ655431:IBK655431 ILF655431:ILG655431 IVB655431:IVC655431 JEX655431:JEY655431 JOT655431:JOU655431 JYP655431:JYQ655431 KIL655431:KIM655431 KSH655431:KSI655431 LCD655431:LCE655431 LLZ655431:LMA655431 LVV655431:LVW655431 MFR655431:MFS655431 MPN655431:MPO655431 MZJ655431:MZK655431 NJF655431:NJG655431 NTB655431:NTC655431 OCX655431:OCY655431 OMT655431:OMU655431 OWP655431:OWQ655431 PGL655431:PGM655431 PQH655431:PQI655431 QAD655431:QAE655431 QJZ655431:QKA655431 QTV655431:QTW655431 RDR655431:RDS655431 RNN655431:RNO655431 RXJ655431:RXK655431 SHF655431:SHG655431 SRB655431:SRC655431 TAX655431:TAY655431 TKT655431:TKU655431 TUP655431:TUQ655431 UEL655431:UEM655431 UOH655431:UOI655431 UYD655431:UYE655431 VHZ655431:VIA655431 VRV655431:VRW655431 WBR655431:WBS655431 WLN655431:WLO655431 WVJ655431:WVK655431 B720967:C720967 IX720967:IY720967 ST720967:SU720967 ACP720967:ACQ720967 AML720967:AMM720967 AWH720967:AWI720967 BGD720967:BGE720967 BPZ720967:BQA720967 BZV720967:BZW720967 CJR720967:CJS720967 CTN720967:CTO720967 DDJ720967:DDK720967 DNF720967:DNG720967 DXB720967:DXC720967 EGX720967:EGY720967 EQT720967:EQU720967 FAP720967:FAQ720967 FKL720967:FKM720967 FUH720967:FUI720967 GED720967:GEE720967 GNZ720967:GOA720967 GXV720967:GXW720967 HHR720967:HHS720967 HRN720967:HRO720967 IBJ720967:IBK720967 ILF720967:ILG720967 IVB720967:IVC720967 JEX720967:JEY720967 JOT720967:JOU720967 JYP720967:JYQ720967 KIL720967:KIM720967 KSH720967:KSI720967 LCD720967:LCE720967 LLZ720967:LMA720967 LVV720967:LVW720967 MFR720967:MFS720967 MPN720967:MPO720967 MZJ720967:MZK720967 NJF720967:NJG720967 NTB720967:NTC720967 OCX720967:OCY720967 OMT720967:OMU720967 OWP720967:OWQ720967 PGL720967:PGM720967 PQH720967:PQI720967 QAD720967:QAE720967 QJZ720967:QKA720967 QTV720967:QTW720967 RDR720967:RDS720967 RNN720967:RNO720967 RXJ720967:RXK720967 SHF720967:SHG720967 SRB720967:SRC720967 TAX720967:TAY720967 TKT720967:TKU720967 TUP720967:TUQ720967 UEL720967:UEM720967 UOH720967:UOI720967 UYD720967:UYE720967 VHZ720967:VIA720967 VRV720967:VRW720967 WBR720967:WBS720967 WLN720967:WLO720967 WVJ720967:WVK720967 B786503:C786503 IX786503:IY786503 ST786503:SU786503 ACP786503:ACQ786503 AML786503:AMM786503 AWH786503:AWI786503 BGD786503:BGE786503 BPZ786503:BQA786503 BZV786503:BZW786503 CJR786503:CJS786503 CTN786503:CTO786503 DDJ786503:DDK786503 DNF786503:DNG786503 DXB786503:DXC786503 EGX786503:EGY786503 EQT786503:EQU786503 FAP786503:FAQ786503 FKL786503:FKM786503 FUH786503:FUI786503 GED786503:GEE786503 GNZ786503:GOA786503 GXV786503:GXW786503 HHR786503:HHS786503 HRN786503:HRO786503 IBJ786503:IBK786503 ILF786503:ILG786503 IVB786503:IVC786503 JEX786503:JEY786503 JOT786503:JOU786503 JYP786503:JYQ786503 KIL786503:KIM786503 KSH786503:KSI786503 LCD786503:LCE786503 LLZ786503:LMA786503 LVV786503:LVW786503 MFR786503:MFS786503 MPN786503:MPO786503 MZJ786503:MZK786503 NJF786503:NJG786503 NTB786503:NTC786503 OCX786503:OCY786503 OMT786503:OMU786503 OWP786503:OWQ786503 PGL786503:PGM786503 PQH786503:PQI786503 QAD786503:QAE786503 QJZ786503:QKA786503 QTV786503:QTW786503 RDR786503:RDS786503 RNN786503:RNO786503 RXJ786503:RXK786503 SHF786503:SHG786503 SRB786503:SRC786503 TAX786503:TAY786503 TKT786503:TKU786503 TUP786503:TUQ786503 UEL786503:UEM786503 UOH786503:UOI786503 UYD786503:UYE786503 VHZ786503:VIA786503 VRV786503:VRW786503 WBR786503:WBS786503 WLN786503:WLO786503 WVJ786503:WVK786503 B852039:C852039 IX852039:IY852039 ST852039:SU852039 ACP852039:ACQ852039 AML852039:AMM852039 AWH852039:AWI852039 BGD852039:BGE852039 BPZ852039:BQA852039 BZV852039:BZW852039 CJR852039:CJS852039 CTN852039:CTO852039 DDJ852039:DDK852039 DNF852039:DNG852039 DXB852039:DXC852039 EGX852039:EGY852039 EQT852039:EQU852039 FAP852039:FAQ852039 FKL852039:FKM852039 FUH852039:FUI852039 GED852039:GEE852039 GNZ852039:GOA852039 GXV852039:GXW852039 HHR852039:HHS852039 HRN852039:HRO852039 IBJ852039:IBK852039 ILF852039:ILG852039 IVB852039:IVC852039 JEX852039:JEY852039 JOT852039:JOU852039 JYP852039:JYQ852039 KIL852039:KIM852039 KSH852039:KSI852039 LCD852039:LCE852039 LLZ852039:LMA852039 LVV852039:LVW852039 MFR852039:MFS852039 MPN852039:MPO852039 MZJ852039:MZK852039 NJF852039:NJG852039 NTB852039:NTC852039 OCX852039:OCY852039 OMT852039:OMU852039 OWP852039:OWQ852039 PGL852039:PGM852039 PQH852039:PQI852039 QAD852039:QAE852039 QJZ852039:QKA852039 QTV852039:QTW852039 RDR852039:RDS852039 RNN852039:RNO852039 RXJ852039:RXK852039 SHF852039:SHG852039 SRB852039:SRC852039 TAX852039:TAY852039 TKT852039:TKU852039 TUP852039:TUQ852039 UEL852039:UEM852039 UOH852039:UOI852039 UYD852039:UYE852039 VHZ852039:VIA852039 VRV852039:VRW852039 WBR852039:WBS852039 WLN852039:WLO852039 WVJ852039:WVK852039 B917575:C917575 IX917575:IY917575 ST917575:SU917575 ACP917575:ACQ917575 AML917575:AMM917575 AWH917575:AWI917575 BGD917575:BGE917575 BPZ917575:BQA917575 BZV917575:BZW917575 CJR917575:CJS917575 CTN917575:CTO917575 DDJ917575:DDK917575 DNF917575:DNG917575 DXB917575:DXC917575 EGX917575:EGY917575 EQT917575:EQU917575 FAP917575:FAQ917575 FKL917575:FKM917575 FUH917575:FUI917575 GED917575:GEE917575 GNZ917575:GOA917575 GXV917575:GXW917575 HHR917575:HHS917575 HRN917575:HRO917575 IBJ917575:IBK917575 ILF917575:ILG917575 IVB917575:IVC917575 JEX917575:JEY917575 JOT917575:JOU917575 JYP917575:JYQ917575 KIL917575:KIM917575 KSH917575:KSI917575 LCD917575:LCE917575 LLZ917575:LMA917575 LVV917575:LVW917575 MFR917575:MFS917575 MPN917575:MPO917575 MZJ917575:MZK917575 NJF917575:NJG917575 NTB917575:NTC917575 OCX917575:OCY917575 OMT917575:OMU917575 OWP917575:OWQ917575 PGL917575:PGM917575 PQH917575:PQI917575 QAD917575:QAE917575 QJZ917575:QKA917575 QTV917575:QTW917575 RDR917575:RDS917575 RNN917575:RNO917575 RXJ917575:RXK917575 SHF917575:SHG917575 SRB917575:SRC917575 TAX917575:TAY917575 TKT917575:TKU917575 TUP917575:TUQ917575 UEL917575:UEM917575 UOH917575:UOI917575 UYD917575:UYE917575 VHZ917575:VIA917575 VRV917575:VRW917575 WBR917575:WBS917575 WLN917575:WLO917575 WVJ917575:WVK917575 B983111:C983111 IX983111:IY983111 ST983111:SU983111 ACP983111:ACQ983111 AML983111:AMM983111 AWH983111:AWI983111 BGD983111:BGE983111 BPZ983111:BQA983111 BZV983111:BZW983111 CJR983111:CJS983111 CTN983111:CTO983111 DDJ983111:DDK983111 DNF983111:DNG983111 DXB983111:DXC983111 EGX983111:EGY983111 EQT983111:EQU983111 FAP983111:FAQ983111 FKL983111:FKM983111 FUH983111:FUI983111 GED983111:GEE983111 GNZ983111:GOA983111 GXV983111:GXW983111 HHR983111:HHS983111 HRN983111:HRO983111 IBJ983111:IBK983111 ILF983111:ILG983111 IVB983111:IVC983111 JEX983111:JEY983111 JOT983111:JOU983111 JYP983111:JYQ983111 KIL983111:KIM983111 KSH983111:KSI983111 LCD983111:LCE983111 LLZ983111:LMA983111 LVV983111:LVW983111 MFR983111:MFS983111 MPN983111:MPO983111 MZJ983111:MZK983111 NJF983111:NJG983111 NTB983111:NTC983111 OCX983111:OCY983111 OMT983111:OMU983111 OWP983111:OWQ983111 PGL983111:PGM983111 PQH983111:PQI983111 QAD983111:QAE983111 QJZ983111:QKA983111 QTV983111:QTW983111 RDR983111:RDS983111 RNN983111:RNO983111 RXJ983111:RXK983111 SHF983111:SHG983111 SRB983111:SRC983111 TAX983111:TAY983111 TKT983111:TKU983111 TUP983111:TUQ983111 UEL983111:UEM983111 UOH983111:UOI983111 UYD983111:UYE983111 VHZ983111:VIA983111 VRV983111:VRW983111 WBR983111:WBS983111 WLN983111:WLO983111 B71:C71">
      <formula1>$N$70:$N$73</formula1>
    </dataValidation>
    <dataValidation type="list" allowBlank="1" sqref="WVJ983110:WVK983110 IX70:IY70 ST70:SU70 ACP70:ACQ70 AML70:AMM70 AWH70:AWI70 BGD70:BGE70 BPZ70:BQA70 BZV70:BZW70 CJR70:CJS70 CTN70:CTO70 DDJ70:DDK70 DNF70:DNG70 DXB70:DXC70 EGX70:EGY70 EQT70:EQU70 FAP70:FAQ70 FKL70:FKM70 FUH70:FUI70 GED70:GEE70 GNZ70:GOA70 GXV70:GXW70 HHR70:HHS70 HRN70:HRO70 IBJ70:IBK70 ILF70:ILG70 IVB70:IVC70 JEX70:JEY70 JOT70:JOU70 JYP70:JYQ70 KIL70:KIM70 KSH70:KSI70 LCD70:LCE70 LLZ70:LMA70 LVV70:LVW70 MFR70:MFS70 MPN70:MPO70 MZJ70:MZK70 NJF70:NJG70 NTB70:NTC70 OCX70:OCY70 OMT70:OMU70 OWP70:OWQ70 PGL70:PGM70 PQH70:PQI70 QAD70:QAE70 QJZ70:QKA70 QTV70:QTW70 RDR70:RDS70 RNN70:RNO70 RXJ70:RXK70 SHF70:SHG70 SRB70:SRC70 TAX70:TAY70 TKT70:TKU70 TUP70:TUQ70 UEL70:UEM70 UOH70:UOI70 UYD70:UYE70 VHZ70:VIA70 VRV70:VRW70 WBR70:WBS70 WLN70:WLO70 WVJ70:WVK70 B65606:C65606 IX65606:IY65606 ST65606:SU65606 ACP65606:ACQ65606 AML65606:AMM65606 AWH65606:AWI65606 BGD65606:BGE65606 BPZ65606:BQA65606 BZV65606:BZW65606 CJR65606:CJS65606 CTN65606:CTO65606 DDJ65606:DDK65606 DNF65606:DNG65606 DXB65606:DXC65606 EGX65606:EGY65606 EQT65606:EQU65606 FAP65606:FAQ65606 FKL65606:FKM65606 FUH65606:FUI65606 GED65606:GEE65606 GNZ65606:GOA65606 GXV65606:GXW65606 HHR65606:HHS65606 HRN65606:HRO65606 IBJ65606:IBK65606 ILF65606:ILG65606 IVB65606:IVC65606 JEX65606:JEY65606 JOT65606:JOU65606 JYP65606:JYQ65606 KIL65606:KIM65606 KSH65606:KSI65606 LCD65606:LCE65606 LLZ65606:LMA65606 LVV65606:LVW65606 MFR65606:MFS65606 MPN65606:MPO65606 MZJ65606:MZK65606 NJF65606:NJG65606 NTB65606:NTC65606 OCX65606:OCY65606 OMT65606:OMU65606 OWP65606:OWQ65606 PGL65606:PGM65606 PQH65606:PQI65606 QAD65606:QAE65606 QJZ65606:QKA65606 QTV65606:QTW65606 RDR65606:RDS65606 RNN65606:RNO65606 RXJ65606:RXK65606 SHF65606:SHG65606 SRB65606:SRC65606 TAX65606:TAY65606 TKT65606:TKU65606 TUP65606:TUQ65606 UEL65606:UEM65606 UOH65606:UOI65606 UYD65606:UYE65606 VHZ65606:VIA65606 VRV65606:VRW65606 WBR65606:WBS65606 WLN65606:WLO65606 WVJ65606:WVK65606 B131142:C131142 IX131142:IY131142 ST131142:SU131142 ACP131142:ACQ131142 AML131142:AMM131142 AWH131142:AWI131142 BGD131142:BGE131142 BPZ131142:BQA131142 BZV131142:BZW131142 CJR131142:CJS131142 CTN131142:CTO131142 DDJ131142:DDK131142 DNF131142:DNG131142 DXB131142:DXC131142 EGX131142:EGY131142 EQT131142:EQU131142 FAP131142:FAQ131142 FKL131142:FKM131142 FUH131142:FUI131142 GED131142:GEE131142 GNZ131142:GOA131142 GXV131142:GXW131142 HHR131142:HHS131142 HRN131142:HRO131142 IBJ131142:IBK131142 ILF131142:ILG131142 IVB131142:IVC131142 JEX131142:JEY131142 JOT131142:JOU131142 JYP131142:JYQ131142 KIL131142:KIM131142 KSH131142:KSI131142 LCD131142:LCE131142 LLZ131142:LMA131142 LVV131142:LVW131142 MFR131142:MFS131142 MPN131142:MPO131142 MZJ131142:MZK131142 NJF131142:NJG131142 NTB131142:NTC131142 OCX131142:OCY131142 OMT131142:OMU131142 OWP131142:OWQ131142 PGL131142:PGM131142 PQH131142:PQI131142 QAD131142:QAE131142 QJZ131142:QKA131142 QTV131142:QTW131142 RDR131142:RDS131142 RNN131142:RNO131142 RXJ131142:RXK131142 SHF131142:SHG131142 SRB131142:SRC131142 TAX131142:TAY131142 TKT131142:TKU131142 TUP131142:TUQ131142 UEL131142:UEM131142 UOH131142:UOI131142 UYD131142:UYE131142 VHZ131142:VIA131142 VRV131142:VRW131142 WBR131142:WBS131142 WLN131142:WLO131142 WVJ131142:WVK131142 B196678:C196678 IX196678:IY196678 ST196678:SU196678 ACP196678:ACQ196678 AML196678:AMM196678 AWH196678:AWI196678 BGD196678:BGE196678 BPZ196678:BQA196678 BZV196678:BZW196678 CJR196678:CJS196678 CTN196678:CTO196678 DDJ196678:DDK196678 DNF196678:DNG196678 DXB196678:DXC196678 EGX196678:EGY196678 EQT196678:EQU196678 FAP196678:FAQ196678 FKL196678:FKM196678 FUH196678:FUI196678 GED196678:GEE196678 GNZ196678:GOA196678 GXV196678:GXW196678 HHR196678:HHS196678 HRN196678:HRO196678 IBJ196678:IBK196678 ILF196678:ILG196678 IVB196678:IVC196678 JEX196678:JEY196678 JOT196678:JOU196678 JYP196678:JYQ196678 KIL196678:KIM196678 KSH196678:KSI196678 LCD196678:LCE196678 LLZ196678:LMA196678 LVV196678:LVW196678 MFR196678:MFS196678 MPN196678:MPO196678 MZJ196678:MZK196678 NJF196678:NJG196678 NTB196678:NTC196678 OCX196678:OCY196678 OMT196678:OMU196678 OWP196678:OWQ196678 PGL196678:PGM196678 PQH196678:PQI196678 QAD196678:QAE196678 QJZ196678:QKA196678 QTV196678:QTW196678 RDR196678:RDS196678 RNN196678:RNO196678 RXJ196678:RXK196678 SHF196678:SHG196678 SRB196678:SRC196678 TAX196678:TAY196678 TKT196678:TKU196678 TUP196678:TUQ196678 UEL196678:UEM196678 UOH196678:UOI196678 UYD196678:UYE196678 VHZ196678:VIA196678 VRV196678:VRW196678 WBR196678:WBS196678 WLN196678:WLO196678 WVJ196678:WVK196678 B262214:C262214 IX262214:IY262214 ST262214:SU262214 ACP262214:ACQ262214 AML262214:AMM262214 AWH262214:AWI262214 BGD262214:BGE262214 BPZ262214:BQA262214 BZV262214:BZW262214 CJR262214:CJS262214 CTN262214:CTO262214 DDJ262214:DDK262214 DNF262214:DNG262214 DXB262214:DXC262214 EGX262214:EGY262214 EQT262214:EQU262214 FAP262214:FAQ262214 FKL262214:FKM262214 FUH262214:FUI262214 GED262214:GEE262214 GNZ262214:GOA262214 GXV262214:GXW262214 HHR262214:HHS262214 HRN262214:HRO262214 IBJ262214:IBK262214 ILF262214:ILG262214 IVB262214:IVC262214 JEX262214:JEY262214 JOT262214:JOU262214 JYP262214:JYQ262214 KIL262214:KIM262214 KSH262214:KSI262214 LCD262214:LCE262214 LLZ262214:LMA262214 LVV262214:LVW262214 MFR262214:MFS262214 MPN262214:MPO262214 MZJ262214:MZK262214 NJF262214:NJG262214 NTB262214:NTC262214 OCX262214:OCY262214 OMT262214:OMU262214 OWP262214:OWQ262214 PGL262214:PGM262214 PQH262214:PQI262214 QAD262214:QAE262214 QJZ262214:QKA262214 QTV262214:QTW262214 RDR262214:RDS262214 RNN262214:RNO262214 RXJ262214:RXK262214 SHF262214:SHG262214 SRB262214:SRC262214 TAX262214:TAY262214 TKT262214:TKU262214 TUP262214:TUQ262214 UEL262214:UEM262214 UOH262214:UOI262214 UYD262214:UYE262214 VHZ262214:VIA262214 VRV262214:VRW262214 WBR262214:WBS262214 WLN262214:WLO262214 WVJ262214:WVK262214 B327750:C327750 IX327750:IY327750 ST327750:SU327750 ACP327750:ACQ327750 AML327750:AMM327750 AWH327750:AWI327750 BGD327750:BGE327750 BPZ327750:BQA327750 BZV327750:BZW327750 CJR327750:CJS327750 CTN327750:CTO327750 DDJ327750:DDK327750 DNF327750:DNG327750 DXB327750:DXC327750 EGX327750:EGY327750 EQT327750:EQU327750 FAP327750:FAQ327750 FKL327750:FKM327750 FUH327750:FUI327750 GED327750:GEE327750 GNZ327750:GOA327750 GXV327750:GXW327750 HHR327750:HHS327750 HRN327750:HRO327750 IBJ327750:IBK327750 ILF327750:ILG327750 IVB327750:IVC327750 JEX327750:JEY327750 JOT327750:JOU327750 JYP327750:JYQ327750 KIL327750:KIM327750 KSH327750:KSI327750 LCD327750:LCE327750 LLZ327750:LMA327750 LVV327750:LVW327750 MFR327750:MFS327750 MPN327750:MPO327750 MZJ327750:MZK327750 NJF327750:NJG327750 NTB327750:NTC327750 OCX327750:OCY327750 OMT327750:OMU327750 OWP327750:OWQ327750 PGL327750:PGM327750 PQH327750:PQI327750 QAD327750:QAE327750 QJZ327750:QKA327750 QTV327750:QTW327750 RDR327750:RDS327750 RNN327750:RNO327750 RXJ327750:RXK327750 SHF327750:SHG327750 SRB327750:SRC327750 TAX327750:TAY327750 TKT327750:TKU327750 TUP327750:TUQ327750 UEL327750:UEM327750 UOH327750:UOI327750 UYD327750:UYE327750 VHZ327750:VIA327750 VRV327750:VRW327750 WBR327750:WBS327750 WLN327750:WLO327750 WVJ327750:WVK327750 B393286:C393286 IX393286:IY393286 ST393286:SU393286 ACP393286:ACQ393286 AML393286:AMM393286 AWH393286:AWI393286 BGD393286:BGE393286 BPZ393286:BQA393286 BZV393286:BZW393286 CJR393286:CJS393286 CTN393286:CTO393286 DDJ393286:DDK393286 DNF393286:DNG393286 DXB393286:DXC393286 EGX393286:EGY393286 EQT393286:EQU393286 FAP393286:FAQ393286 FKL393286:FKM393286 FUH393286:FUI393286 GED393286:GEE393286 GNZ393286:GOA393286 GXV393286:GXW393286 HHR393286:HHS393286 HRN393286:HRO393286 IBJ393286:IBK393286 ILF393286:ILG393286 IVB393286:IVC393286 JEX393286:JEY393286 JOT393286:JOU393286 JYP393286:JYQ393286 KIL393286:KIM393286 KSH393286:KSI393286 LCD393286:LCE393286 LLZ393286:LMA393286 LVV393286:LVW393286 MFR393286:MFS393286 MPN393286:MPO393286 MZJ393286:MZK393286 NJF393286:NJG393286 NTB393286:NTC393286 OCX393286:OCY393286 OMT393286:OMU393286 OWP393286:OWQ393286 PGL393286:PGM393286 PQH393286:PQI393286 QAD393286:QAE393286 QJZ393286:QKA393286 QTV393286:QTW393286 RDR393286:RDS393286 RNN393286:RNO393286 RXJ393286:RXK393286 SHF393286:SHG393286 SRB393286:SRC393286 TAX393286:TAY393286 TKT393286:TKU393286 TUP393286:TUQ393286 UEL393286:UEM393286 UOH393286:UOI393286 UYD393286:UYE393286 VHZ393286:VIA393286 VRV393286:VRW393286 WBR393286:WBS393286 WLN393286:WLO393286 WVJ393286:WVK393286 B458822:C458822 IX458822:IY458822 ST458822:SU458822 ACP458822:ACQ458822 AML458822:AMM458822 AWH458822:AWI458822 BGD458822:BGE458822 BPZ458822:BQA458822 BZV458822:BZW458822 CJR458822:CJS458822 CTN458822:CTO458822 DDJ458822:DDK458822 DNF458822:DNG458822 DXB458822:DXC458822 EGX458822:EGY458822 EQT458822:EQU458822 FAP458822:FAQ458822 FKL458822:FKM458822 FUH458822:FUI458822 GED458822:GEE458822 GNZ458822:GOA458822 GXV458822:GXW458822 HHR458822:HHS458822 HRN458822:HRO458822 IBJ458822:IBK458822 ILF458822:ILG458822 IVB458822:IVC458822 JEX458822:JEY458822 JOT458822:JOU458822 JYP458822:JYQ458822 KIL458822:KIM458822 KSH458822:KSI458822 LCD458822:LCE458822 LLZ458822:LMA458822 LVV458822:LVW458822 MFR458822:MFS458822 MPN458822:MPO458822 MZJ458822:MZK458822 NJF458822:NJG458822 NTB458822:NTC458822 OCX458822:OCY458822 OMT458822:OMU458822 OWP458822:OWQ458822 PGL458822:PGM458822 PQH458822:PQI458822 QAD458822:QAE458822 QJZ458822:QKA458822 QTV458822:QTW458822 RDR458822:RDS458822 RNN458822:RNO458822 RXJ458822:RXK458822 SHF458822:SHG458822 SRB458822:SRC458822 TAX458822:TAY458822 TKT458822:TKU458822 TUP458822:TUQ458822 UEL458822:UEM458822 UOH458822:UOI458822 UYD458822:UYE458822 VHZ458822:VIA458822 VRV458822:VRW458822 WBR458822:WBS458822 WLN458822:WLO458822 WVJ458822:WVK458822 B524358:C524358 IX524358:IY524358 ST524358:SU524358 ACP524358:ACQ524358 AML524358:AMM524358 AWH524358:AWI524358 BGD524358:BGE524358 BPZ524358:BQA524358 BZV524358:BZW524358 CJR524358:CJS524358 CTN524358:CTO524358 DDJ524358:DDK524358 DNF524358:DNG524358 DXB524358:DXC524358 EGX524358:EGY524358 EQT524358:EQU524358 FAP524358:FAQ524358 FKL524358:FKM524358 FUH524358:FUI524358 GED524358:GEE524358 GNZ524358:GOA524358 GXV524358:GXW524358 HHR524358:HHS524358 HRN524358:HRO524358 IBJ524358:IBK524358 ILF524358:ILG524358 IVB524358:IVC524358 JEX524358:JEY524358 JOT524358:JOU524358 JYP524358:JYQ524358 KIL524358:KIM524358 KSH524358:KSI524358 LCD524358:LCE524358 LLZ524358:LMA524358 LVV524358:LVW524358 MFR524358:MFS524358 MPN524358:MPO524358 MZJ524358:MZK524358 NJF524358:NJG524358 NTB524358:NTC524358 OCX524358:OCY524358 OMT524358:OMU524358 OWP524358:OWQ524358 PGL524358:PGM524358 PQH524358:PQI524358 QAD524358:QAE524358 QJZ524358:QKA524358 QTV524358:QTW524358 RDR524358:RDS524358 RNN524358:RNO524358 RXJ524358:RXK524358 SHF524358:SHG524358 SRB524358:SRC524358 TAX524358:TAY524358 TKT524358:TKU524358 TUP524358:TUQ524358 UEL524358:UEM524358 UOH524358:UOI524358 UYD524358:UYE524358 VHZ524358:VIA524358 VRV524358:VRW524358 WBR524358:WBS524358 WLN524358:WLO524358 WVJ524358:WVK524358 B589894:C589894 IX589894:IY589894 ST589894:SU589894 ACP589894:ACQ589894 AML589894:AMM589894 AWH589894:AWI589894 BGD589894:BGE589894 BPZ589894:BQA589894 BZV589894:BZW589894 CJR589894:CJS589894 CTN589894:CTO589894 DDJ589894:DDK589894 DNF589894:DNG589894 DXB589894:DXC589894 EGX589894:EGY589894 EQT589894:EQU589894 FAP589894:FAQ589894 FKL589894:FKM589894 FUH589894:FUI589894 GED589894:GEE589894 GNZ589894:GOA589894 GXV589894:GXW589894 HHR589894:HHS589894 HRN589894:HRO589894 IBJ589894:IBK589894 ILF589894:ILG589894 IVB589894:IVC589894 JEX589894:JEY589894 JOT589894:JOU589894 JYP589894:JYQ589894 KIL589894:KIM589894 KSH589894:KSI589894 LCD589894:LCE589894 LLZ589894:LMA589894 LVV589894:LVW589894 MFR589894:MFS589894 MPN589894:MPO589894 MZJ589894:MZK589894 NJF589894:NJG589894 NTB589894:NTC589894 OCX589894:OCY589894 OMT589894:OMU589894 OWP589894:OWQ589894 PGL589894:PGM589894 PQH589894:PQI589894 QAD589894:QAE589894 QJZ589894:QKA589894 QTV589894:QTW589894 RDR589894:RDS589894 RNN589894:RNO589894 RXJ589894:RXK589894 SHF589894:SHG589894 SRB589894:SRC589894 TAX589894:TAY589894 TKT589894:TKU589894 TUP589894:TUQ589894 UEL589894:UEM589894 UOH589894:UOI589894 UYD589894:UYE589894 VHZ589894:VIA589894 VRV589894:VRW589894 WBR589894:WBS589894 WLN589894:WLO589894 WVJ589894:WVK589894 B655430:C655430 IX655430:IY655430 ST655430:SU655430 ACP655430:ACQ655430 AML655430:AMM655430 AWH655430:AWI655430 BGD655430:BGE655430 BPZ655430:BQA655430 BZV655430:BZW655430 CJR655430:CJS655430 CTN655430:CTO655430 DDJ655430:DDK655430 DNF655430:DNG655430 DXB655430:DXC655430 EGX655430:EGY655430 EQT655430:EQU655430 FAP655430:FAQ655430 FKL655430:FKM655430 FUH655430:FUI655430 GED655430:GEE655430 GNZ655430:GOA655430 GXV655430:GXW655430 HHR655430:HHS655430 HRN655430:HRO655430 IBJ655430:IBK655430 ILF655430:ILG655430 IVB655430:IVC655430 JEX655430:JEY655430 JOT655430:JOU655430 JYP655430:JYQ655430 KIL655430:KIM655430 KSH655430:KSI655430 LCD655430:LCE655430 LLZ655430:LMA655430 LVV655430:LVW655430 MFR655430:MFS655430 MPN655430:MPO655430 MZJ655430:MZK655430 NJF655430:NJG655430 NTB655430:NTC655430 OCX655430:OCY655430 OMT655430:OMU655430 OWP655430:OWQ655430 PGL655430:PGM655430 PQH655430:PQI655430 QAD655430:QAE655430 QJZ655430:QKA655430 QTV655430:QTW655430 RDR655430:RDS655430 RNN655430:RNO655430 RXJ655430:RXK655430 SHF655430:SHG655430 SRB655430:SRC655430 TAX655430:TAY655430 TKT655430:TKU655430 TUP655430:TUQ655430 UEL655430:UEM655430 UOH655430:UOI655430 UYD655430:UYE655430 VHZ655430:VIA655430 VRV655430:VRW655430 WBR655430:WBS655430 WLN655430:WLO655430 WVJ655430:WVK655430 B720966:C720966 IX720966:IY720966 ST720966:SU720966 ACP720966:ACQ720966 AML720966:AMM720966 AWH720966:AWI720966 BGD720966:BGE720966 BPZ720966:BQA720966 BZV720966:BZW720966 CJR720966:CJS720966 CTN720966:CTO720966 DDJ720966:DDK720966 DNF720966:DNG720966 DXB720966:DXC720966 EGX720966:EGY720966 EQT720966:EQU720966 FAP720966:FAQ720966 FKL720966:FKM720966 FUH720966:FUI720966 GED720966:GEE720966 GNZ720966:GOA720966 GXV720966:GXW720966 HHR720966:HHS720966 HRN720966:HRO720966 IBJ720966:IBK720966 ILF720966:ILG720966 IVB720966:IVC720966 JEX720966:JEY720966 JOT720966:JOU720966 JYP720966:JYQ720966 KIL720966:KIM720966 KSH720966:KSI720966 LCD720966:LCE720966 LLZ720966:LMA720966 LVV720966:LVW720966 MFR720966:MFS720966 MPN720966:MPO720966 MZJ720966:MZK720966 NJF720966:NJG720966 NTB720966:NTC720966 OCX720966:OCY720966 OMT720966:OMU720966 OWP720966:OWQ720966 PGL720966:PGM720966 PQH720966:PQI720966 QAD720966:QAE720966 QJZ720966:QKA720966 QTV720966:QTW720966 RDR720966:RDS720966 RNN720966:RNO720966 RXJ720966:RXK720966 SHF720966:SHG720966 SRB720966:SRC720966 TAX720966:TAY720966 TKT720966:TKU720966 TUP720966:TUQ720966 UEL720966:UEM720966 UOH720966:UOI720966 UYD720966:UYE720966 VHZ720966:VIA720966 VRV720966:VRW720966 WBR720966:WBS720966 WLN720966:WLO720966 WVJ720966:WVK720966 B786502:C786502 IX786502:IY786502 ST786502:SU786502 ACP786502:ACQ786502 AML786502:AMM786502 AWH786502:AWI786502 BGD786502:BGE786502 BPZ786502:BQA786502 BZV786502:BZW786502 CJR786502:CJS786502 CTN786502:CTO786502 DDJ786502:DDK786502 DNF786502:DNG786502 DXB786502:DXC786502 EGX786502:EGY786502 EQT786502:EQU786502 FAP786502:FAQ786502 FKL786502:FKM786502 FUH786502:FUI786502 GED786502:GEE786502 GNZ786502:GOA786502 GXV786502:GXW786502 HHR786502:HHS786502 HRN786502:HRO786502 IBJ786502:IBK786502 ILF786502:ILG786502 IVB786502:IVC786502 JEX786502:JEY786502 JOT786502:JOU786502 JYP786502:JYQ786502 KIL786502:KIM786502 KSH786502:KSI786502 LCD786502:LCE786502 LLZ786502:LMA786502 LVV786502:LVW786502 MFR786502:MFS786502 MPN786502:MPO786502 MZJ786502:MZK786502 NJF786502:NJG786502 NTB786502:NTC786502 OCX786502:OCY786502 OMT786502:OMU786502 OWP786502:OWQ786502 PGL786502:PGM786502 PQH786502:PQI786502 QAD786502:QAE786502 QJZ786502:QKA786502 QTV786502:QTW786502 RDR786502:RDS786502 RNN786502:RNO786502 RXJ786502:RXK786502 SHF786502:SHG786502 SRB786502:SRC786502 TAX786502:TAY786502 TKT786502:TKU786502 TUP786502:TUQ786502 UEL786502:UEM786502 UOH786502:UOI786502 UYD786502:UYE786502 VHZ786502:VIA786502 VRV786502:VRW786502 WBR786502:WBS786502 WLN786502:WLO786502 WVJ786502:WVK786502 B852038:C852038 IX852038:IY852038 ST852038:SU852038 ACP852038:ACQ852038 AML852038:AMM852038 AWH852038:AWI852038 BGD852038:BGE852038 BPZ852038:BQA852038 BZV852038:BZW852038 CJR852038:CJS852038 CTN852038:CTO852038 DDJ852038:DDK852038 DNF852038:DNG852038 DXB852038:DXC852038 EGX852038:EGY852038 EQT852038:EQU852038 FAP852038:FAQ852038 FKL852038:FKM852038 FUH852038:FUI852038 GED852038:GEE852038 GNZ852038:GOA852038 GXV852038:GXW852038 HHR852038:HHS852038 HRN852038:HRO852038 IBJ852038:IBK852038 ILF852038:ILG852038 IVB852038:IVC852038 JEX852038:JEY852038 JOT852038:JOU852038 JYP852038:JYQ852038 KIL852038:KIM852038 KSH852038:KSI852038 LCD852038:LCE852038 LLZ852038:LMA852038 LVV852038:LVW852038 MFR852038:MFS852038 MPN852038:MPO852038 MZJ852038:MZK852038 NJF852038:NJG852038 NTB852038:NTC852038 OCX852038:OCY852038 OMT852038:OMU852038 OWP852038:OWQ852038 PGL852038:PGM852038 PQH852038:PQI852038 QAD852038:QAE852038 QJZ852038:QKA852038 QTV852038:QTW852038 RDR852038:RDS852038 RNN852038:RNO852038 RXJ852038:RXK852038 SHF852038:SHG852038 SRB852038:SRC852038 TAX852038:TAY852038 TKT852038:TKU852038 TUP852038:TUQ852038 UEL852038:UEM852038 UOH852038:UOI852038 UYD852038:UYE852038 VHZ852038:VIA852038 VRV852038:VRW852038 WBR852038:WBS852038 WLN852038:WLO852038 WVJ852038:WVK852038 B917574:C917574 IX917574:IY917574 ST917574:SU917574 ACP917574:ACQ917574 AML917574:AMM917574 AWH917574:AWI917574 BGD917574:BGE917574 BPZ917574:BQA917574 BZV917574:BZW917574 CJR917574:CJS917574 CTN917574:CTO917574 DDJ917574:DDK917574 DNF917574:DNG917574 DXB917574:DXC917574 EGX917574:EGY917574 EQT917574:EQU917574 FAP917574:FAQ917574 FKL917574:FKM917574 FUH917574:FUI917574 GED917574:GEE917574 GNZ917574:GOA917574 GXV917574:GXW917574 HHR917574:HHS917574 HRN917574:HRO917574 IBJ917574:IBK917574 ILF917574:ILG917574 IVB917574:IVC917574 JEX917574:JEY917574 JOT917574:JOU917574 JYP917574:JYQ917574 KIL917574:KIM917574 KSH917574:KSI917574 LCD917574:LCE917574 LLZ917574:LMA917574 LVV917574:LVW917574 MFR917574:MFS917574 MPN917574:MPO917574 MZJ917574:MZK917574 NJF917574:NJG917574 NTB917574:NTC917574 OCX917574:OCY917574 OMT917574:OMU917574 OWP917574:OWQ917574 PGL917574:PGM917574 PQH917574:PQI917574 QAD917574:QAE917574 QJZ917574:QKA917574 QTV917574:QTW917574 RDR917574:RDS917574 RNN917574:RNO917574 RXJ917574:RXK917574 SHF917574:SHG917574 SRB917574:SRC917574 TAX917574:TAY917574 TKT917574:TKU917574 TUP917574:TUQ917574 UEL917574:UEM917574 UOH917574:UOI917574 UYD917574:UYE917574 VHZ917574:VIA917574 VRV917574:VRW917574 WBR917574:WBS917574 WLN917574:WLO917574 WVJ917574:WVK917574 B983110:C983110 IX983110:IY983110 ST983110:SU983110 ACP983110:ACQ983110 AML983110:AMM983110 AWH983110:AWI983110 BGD983110:BGE983110 BPZ983110:BQA983110 BZV983110:BZW983110 CJR983110:CJS983110 CTN983110:CTO983110 DDJ983110:DDK983110 DNF983110:DNG983110 DXB983110:DXC983110 EGX983110:EGY983110 EQT983110:EQU983110 FAP983110:FAQ983110 FKL983110:FKM983110 FUH983110:FUI983110 GED983110:GEE983110 GNZ983110:GOA983110 GXV983110:GXW983110 HHR983110:HHS983110 HRN983110:HRO983110 IBJ983110:IBK983110 ILF983110:ILG983110 IVB983110:IVC983110 JEX983110:JEY983110 JOT983110:JOU983110 JYP983110:JYQ983110 KIL983110:KIM983110 KSH983110:KSI983110 LCD983110:LCE983110 LLZ983110:LMA983110 LVV983110:LVW983110 MFR983110:MFS983110 MPN983110:MPO983110 MZJ983110:MZK983110 NJF983110:NJG983110 NTB983110:NTC983110 OCX983110:OCY983110 OMT983110:OMU983110 OWP983110:OWQ983110 PGL983110:PGM983110 PQH983110:PQI983110 QAD983110:QAE983110 QJZ983110:QKA983110 QTV983110:QTW983110 RDR983110:RDS983110 RNN983110:RNO983110 RXJ983110:RXK983110 SHF983110:SHG983110 SRB983110:SRC983110 TAX983110:TAY983110 TKT983110:TKU983110 TUP983110:TUQ983110 UEL983110:UEM983110 UOH983110:UOI983110 UYD983110:UYE983110 VHZ983110:VIA983110 VRV983110:VRW983110 WBR983110:WBS983110 WLN983110:WLO983110 B70:C70">
      <formula1>$M$70:$M$72</formula1>
    </dataValidation>
    <dataValidation type="list" allowBlank="1" sqref="B21:C21 IX21:IY21 ST21:SU21 ACP21:ACQ21 AML21:AMM21 AWH21:AWI21 BGD21:BGE21 BPZ21:BQA21 BZV21:BZW21 CJR21:CJS21 CTN21:CTO21 DDJ21:DDK21 DNF21:DNG21 DXB21:DXC21 EGX21:EGY21 EQT21:EQU21 FAP21:FAQ21 FKL21:FKM21 FUH21:FUI21 GED21:GEE21 GNZ21:GOA21 GXV21:GXW21 HHR21:HHS21 HRN21:HRO21 IBJ21:IBK21 ILF21:ILG21 IVB21:IVC21 JEX21:JEY21 JOT21:JOU21 JYP21:JYQ21 KIL21:KIM21 KSH21:KSI21 LCD21:LCE21 LLZ21:LMA21 LVV21:LVW21 MFR21:MFS21 MPN21:MPO21 MZJ21:MZK21 NJF21:NJG21 NTB21:NTC21 OCX21:OCY21 OMT21:OMU21 OWP21:OWQ21 PGL21:PGM21 PQH21:PQI21 QAD21:QAE21 QJZ21:QKA21 QTV21:QTW21 RDR21:RDS21 RNN21:RNO21 RXJ21:RXK21 SHF21:SHG21 SRB21:SRC21 TAX21:TAY21 TKT21:TKU21 TUP21:TUQ21 UEL21:UEM21 UOH21:UOI21 UYD21:UYE21 VHZ21:VIA21 VRV21:VRW21 WBR21:WBS21 WLN21:WLO21 WVJ21:WVK21 B65557:C65557 IX65557:IY65557 ST65557:SU65557 ACP65557:ACQ65557 AML65557:AMM65557 AWH65557:AWI65557 BGD65557:BGE65557 BPZ65557:BQA65557 BZV65557:BZW65557 CJR65557:CJS65557 CTN65557:CTO65557 DDJ65557:DDK65557 DNF65557:DNG65557 DXB65557:DXC65557 EGX65557:EGY65557 EQT65557:EQU65557 FAP65557:FAQ65557 FKL65557:FKM65557 FUH65557:FUI65557 GED65557:GEE65557 GNZ65557:GOA65557 GXV65557:GXW65557 HHR65557:HHS65557 HRN65557:HRO65557 IBJ65557:IBK65557 ILF65557:ILG65557 IVB65557:IVC65557 JEX65557:JEY65557 JOT65557:JOU65557 JYP65557:JYQ65557 KIL65557:KIM65557 KSH65557:KSI65557 LCD65557:LCE65557 LLZ65557:LMA65557 LVV65557:LVW65557 MFR65557:MFS65557 MPN65557:MPO65557 MZJ65557:MZK65557 NJF65557:NJG65557 NTB65557:NTC65557 OCX65557:OCY65557 OMT65557:OMU65557 OWP65557:OWQ65557 PGL65557:PGM65557 PQH65557:PQI65557 QAD65557:QAE65557 QJZ65557:QKA65557 QTV65557:QTW65557 RDR65557:RDS65557 RNN65557:RNO65557 RXJ65557:RXK65557 SHF65557:SHG65557 SRB65557:SRC65557 TAX65557:TAY65557 TKT65557:TKU65557 TUP65557:TUQ65557 UEL65557:UEM65557 UOH65557:UOI65557 UYD65557:UYE65557 VHZ65557:VIA65557 VRV65557:VRW65557 WBR65557:WBS65557 WLN65557:WLO65557 WVJ65557:WVK65557 B131093:C131093 IX131093:IY131093 ST131093:SU131093 ACP131093:ACQ131093 AML131093:AMM131093 AWH131093:AWI131093 BGD131093:BGE131093 BPZ131093:BQA131093 BZV131093:BZW131093 CJR131093:CJS131093 CTN131093:CTO131093 DDJ131093:DDK131093 DNF131093:DNG131093 DXB131093:DXC131093 EGX131093:EGY131093 EQT131093:EQU131093 FAP131093:FAQ131093 FKL131093:FKM131093 FUH131093:FUI131093 GED131093:GEE131093 GNZ131093:GOA131093 GXV131093:GXW131093 HHR131093:HHS131093 HRN131093:HRO131093 IBJ131093:IBK131093 ILF131093:ILG131093 IVB131093:IVC131093 JEX131093:JEY131093 JOT131093:JOU131093 JYP131093:JYQ131093 KIL131093:KIM131093 KSH131093:KSI131093 LCD131093:LCE131093 LLZ131093:LMA131093 LVV131093:LVW131093 MFR131093:MFS131093 MPN131093:MPO131093 MZJ131093:MZK131093 NJF131093:NJG131093 NTB131093:NTC131093 OCX131093:OCY131093 OMT131093:OMU131093 OWP131093:OWQ131093 PGL131093:PGM131093 PQH131093:PQI131093 QAD131093:QAE131093 QJZ131093:QKA131093 QTV131093:QTW131093 RDR131093:RDS131093 RNN131093:RNO131093 RXJ131093:RXK131093 SHF131093:SHG131093 SRB131093:SRC131093 TAX131093:TAY131093 TKT131093:TKU131093 TUP131093:TUQ131093 UEL131093:UEM131093 UOH131093:UOI131093 UYD131093:UYE131093 VHZ131093:VIA131093 VRV131093:VRW131093 WBR131093:WBS131093 WLN131093:WLO131093 WVJ131093:WVK131093 B196629:C196629 IX196629:IY196629 ST196629:SU196629 ACP196629:ACQ196629 AML196629:AMM196629 AWH196629:AWI196629 BGD196629:BGE196629 BPZ196629:BQA196629 BZV196629:BZW196629 CJR196629:CJS196629 CTN196629:CTO196629 DDJ196629:DDK196629 DNF196629:DNG196629 DXB196629:DXC196629 EGX196629:EGY196629 EQT196629:EQU196629 FAP196629:FAQ196629 FKL196629:FKM196629 FUH196629:FUI196629 GED196629:GEE196629 GNZ196629:GOA196629 GXV196629:GXW196629 HHR196629:HHS196629 HRN196629:HRO196629 IBJ196629:IBK196629 ILF196629:ILG196629 IVB196629:IVC196629 JEX196629:JEY196629 JOT196629:JOU196629 JYP196629:JYQ196629 KIL196629:KIM196629 KSH196629:KSI196629 LCD196629:LCE196629 LLZ196629:LMA196629 LVV196629:LVW196629 MFR196629:MFS196629 MPN196629:MPO196629 MZJ196629:MZK196629 NJF196629:NJG196629 NTB196629:NTC196629 OCX196629:OCY196629 OMT196629:OMU196629 OWP196629:OWQ196629 PGL196629:PGM196629 PQH196629:PQI196629 QAD196629:QAE196629 QJZ196629:QKA196629 QTV196629:QTW196629 RDR196629:RDS196629 RNN196629:RNO196629 RXJ196629:RXK196629 SHF196629:SHG196629 SRB196629:SRC196629 TAX196629:TAY196629 TKT196629:TKU196629 TUP196629:TUQ196629 UEL196629:UEM196629 UOH196629:UOI196629 UYD196629:UYE196629 VHZ196629:VIA196629 VRV196629:VRW196629 WBR196629:WBS196629 WLN196629:WLO196629 WVJ196629:WVK196629 B262165:C262165 IX262165:IY262165 ST262165:SU262165 ACP262165:ACQ262165 AML262165:AMM262165 AWH262165:AWI262165 BGD262165:BGE262165 BPZ262165:BQA262165 BZV262165:BZW262165 CJR262165:CJS262165 CTN262165:CTO262165 DDJ262165:DDK262165 DNF262165:DNG262165 DXB262165:DXC262165 EGX262165:EGY262165 EQT262165:EQU262165 FAP262165:FAQ262165 FKL262165:FKM262165 FUH262165:FUI262165 GED262165:GEE262165 GNZ262165:GOA262165 GXV262165:GXW262165 HHR262165:HHS262165 HRN262165:HRO262165 IBJ262165:IBK262165 ILF262165:ILG262165 IVB262165:IVC262165 JEX262165:JEY262165 JOT262165:JOU262165 JYP262165:JYQ262165 KIL262165:KIM262165 KSH262165:KSI262165 LCD262165:LCE262165 LLZ262165:LMA262165 LVV262165:LVW262165 MFR262165:MFS262165 MPN262165:MPO262165 MZJ262165:MZK262165 NJF262165:NJG262165 NTB262165:NTC262165 OCX262165:OCY262165 OMT262165:OMU262165 OWP262165:OWQ262165 PGL262165:PGM262165 PQH262165:PQI262165 QAD262165:QAE262165 QJZ262165:QKA262165 QTV262165:QTW262165 RDR262165:RDS262165 RNN262165:RNO262165 RXJ262165:RXK262165 SHF262165:SHG262165 SRB262165:SRC262165 TAX262165:TAY262165 TKT262165:TKU262165 TUP262165:TUQ262165 UEL262165:UEM262165 UOH262165:UOI262165 UYD262165:UYE262165 VHZ262165:VIA262165 VRV262165:VRW262165 WBR262165:WBS262165 WLN262165:WLO262165 WVJ262165:WVK262165 B327701:C327701 IX327701:IY327701 ST327701:SU327701 ACP327701:ACQ327701 AML327701:AMM327701 AWH327701:AWI327701 BGD327701:BGE327701 BPZ327701:BQA327701 BZV327701:BZW327701 CJR327701:CJS327701 CTN327701:CTO327701 DDJ327701:DDK327701 DNF327701:DNG327701 DXB327701:DXC327701 EGX327701:EGY327701 EQT327701:EQU327701 FAP327701:FAQ327701 FKL327701:FKM327701 FUH327701:FUI327701 GED327701:GEE327701 GNZ327701:GOA327701 GXV327701:GXW327701 HHR327701:HHS327701 HRN327701:HRO327701 IBJ327701:IBK327701 ILF327701:ILG327701 IVB327701:IVC327701 JEX327701:JEY327701 JOT327701:JOU327701 JYP327701:JYQ327701 KIL327701:KIM327701 KSH327701:KSI327701 LCD327701:LCE327701 LLZ327701:LMA327701 LVV327701:LVW327701 MFR327701:MFS327701 MPN327701:MPO327701 MZJ327701:MZK327701 NJF327701:NJG327701 NTB327701:NTC327701 OCX327701:OCY327701 OMT327701:OMU327701 OWP327701:OWQ327701 PGL327701:PGM327701 PQH327701:PQI327701 QAD327701:QAE327701 QJZ327701:QKA327701 QTV327701:QTW327701 RDR327701:RDS327701 RNN327701:RNO327701 RXJ327701:RXK327701 SHF327701:SHG327701 SRB327701:SRC327701 TAX327701:TAY327701 TKT327701:TKU327701 TUP327701:TUQ327701 UEL327701:UEM327701 UOH327701:UOI327701 UYD327701:UYE327701 VHZ327701:VIA327701 VRV327701:VRW327701 WBR327701:WBS327701 WLN327701:WLO327701 WVJ327701:WVK327701 B393237:C393237 IX393237:IY393237 ST393237:SU393237 ACP393237:ACQ393237 AML393237:AMM393237 AWH393237:AWI393237 BGD393237:BGE393237 BPZ393237:BQA393237 BZV393237:BZW393237 CJR393237:CJS393237 CTN393237:CTO393237 DDJ393237:DDK393237 DNF393237:DNG393237 DXB393237:DXC393237 EGX393237:EGY393237 EQT393237:EQU393237 FAP393237:FAQ393237 FKL393237:FKM393237 FUH393237:FUI393237 GED393237:GEE393237 GNZ393237:GOA393237 GXV393237:GXW393237 HHR393237:HHS393237 HRN393237:HRO393237 IBJ393237:IBK393237 ILF393237:ILG393237 IVB393237:IVC393237 JEX393237:JEY393237 JOT393237:JOU393237 JYP393237:JYQ393237 KIL393237:KIM393237 KSH393237:KSI393237 LCD393237:LCE393237 LLZ393237:LMA393237 LVV393237:LVW393237 MFR393237:MFS393237 MPN393237:MPO393237 MZJ393237:MZK393237 NJF393237:NJG393237 NTB393237:NTC393237 OCX393237:OCY393237 OMT393237:OMU393237 OWP393237:OWQ393237 PGL393237:PGM393237 PQH393237:PQI393237 QAD393237:QAE393237 QJZ393237:QKA393237 QTV393237:QTW393237 RDR393237:RDS393237 RNN393237:RNO393237 RXJ393237:RXK393237 SHF393237:SHG393237 SRB393237:SRC393237 TAX393237:TAY393237 TKT393237:TKU393237 TUP393237:TUQ393237 UEL393237:UEM393237 UOH393237:UOI393237 UYD393237:UYE393237 VHZ393237:VIA393237 VRV393237:VRW393237 WBR393237:WBS393237 WLN393237:WLO393237 WVJ393237:WVK393237 B458773:C458773 IX458773:IY458773 ST458773:SU458773 ACP458773:ACQ458773 AML458773:AMM458773 AWH458773:AWI458773 BGD458773:BGE458773 BPZ458773:BQA458773 BZV458773:BZW458773 CJR458773:CJS458773 CTN458773:CTO458773 DDJ458773:DDK458773 DNF458773:DNG458773 DXB458773:DXC458773 EGX458773:EGY458773 EQT458773:EQU458773 FAP458773:FAQ458773 FKL458773:FKM458773 FUH458773:FUI458773 GED458773:GEE458773 GNZ458773:GOA458773 GXV458773:GXW458773 HHR458773:HHS458773 HRN458773:HRO458773 IBJ458773:IBK458773 ILF458773:ILG458773 IVB458773:IVC458773 JEX458773:JEY458773 JOT458773:JOU458773 JYP458773:JYQ458773 KIL458773:KIM458773 KSH458773:KSI458773 LCD458773:LCE458773 LLZ458773:LMA458773 LVV458773:LVW458773 MFR458773:MFS458773 MPN458773:MPO458773 MZJ458773:MZK458773 NJF458773:NJG458773 NTB458773:NTC458773 OCX458773:OCY458773 OMT458773:OMU458773 OWP458773:OWQ458773 PGL458773:PGM458773 PQH458773:PQI458773 QAD458773:QAE458773 QJZ458773:QKA458773 QTV458773:QTW458773 RDR458773:RDS458773 RNN458773:RNO458773 RXJ458773:RXK458773 SHF458773:SHG458773 SRB458773:SRC458773 TAX458773:TAY458773 TKT458773:TKU458773 TUP458773:TUQ458773 UEL458773:UEM458773 UOH458773:UOI458773 UYD458773:UYE458773 VHZ458773:VIA458773 VRV458773:VRW458773 WBR458773:WBS458773 WLN458773:WLO458773 WVJ458773:WVK458773 B524309:C524309 IX524309:IY524309 ST524309:SU524309 ACP524309:ACQ524309 AML524309:AMM524309 AWH524309:AWI524309 BGD524309:BGE524309 BPZ524309:BQA524309 BZV524309:BZW524309 CJR524309:CJS524309 CTN524309:CTO524309 DDJ524309:DDK524309 DNF524309:DNG524309 DXB524309:DXC524309 EGX524309:EGY524309 EQT524309:EQU524309 FAP524309:FAQ524309 FKL524309:FKM524309 FUH524309:FUI524309 GED524309:GEE524309 GNZ524309:GOA524309 GXV524309:GXW524309 HHR524309:HHS524309 HRN524309:HRO524309 IBJ524309:IBK524309 ILF524309:ILG524309 IVB524309:IVC524309 JEX524309:JEY524309 JOT524309:JOU524309 JYP524309:JYQ524309 KIL524309:KIM524309 KSH524309:KSI524309 LCD524309:LCE524309 LLZ524309:LMA524309 LVV524309:LVW524309 MFR524309:MFS524309 MPN524309:MPO524309 MZJ524309:MZK524309 NJF524309:NJG524309 NTB524309:NTC524309 OCX524309:OCY524309 OMT524309:OMU524309 OWP524309:OWQ524309 PGL524309:PGM524309 PQH524309:PQI524309 QAD524309:QAE524309 QJZ524309:QKA524309 QTV524309:QTW524309 RDR524309:RDS524309 RNN524309:RNO524309 RXJ524309:RXK524309 SHF524309:SHG524309 SRB524309:SRC524309 TAX524309:TAY524309 TKT524309:TKU524309 TUP524309:TUQ524309 UEL524309:UEM524309 UOH524309:UOI524309 UYD524309:UYE524309 VHZ524309:VIA524309 VRV524309:VRW524309 WBR524309:WBS524309 WLN524309:WLO524309 WVJ524309:WVK524309 B589845:C589845 IX589845:IY589845 ST589845:SU589845 ACP589845:ACQ589845 AML589845:AMM589845 AWH589845:AWI589845 BGD589845:BGE589845 BPZ589845:BQA589845 BZV589845:BZW589845 CJR589845:CJS589845 CTN589845:CTO589845 DDJ589845:DDK589845 DNF589845:DNG589845 DXB589845:DXC589845 EGX589845:EGY589845 EQT589845:EQU589845 FAP589845:FAQ589845 FKL589845:FKM589845 FUH589845:FUI589845 GED589845:GEE589845 GNZ589845:GOA589845 GXV589845:GXW589845 HHR589845:HHS589845 HRN589845:HRO589845 IBJ589845:IBK589845 ILF589845:ILG589845 IVB589845:IVC589845 JEX589845:JEY589845 JOT589845:JOU589845 JYP589845:JYQ589845 KIL589845:KIM589845 KSH589845:KSI589845 LCD589845:LCE589845 LLZ589845:LMA589845 LVV589845:LVW589845 MFR589845:MFS589845 MPN589845:MPO589845 MZJ589845:MZK589845 NJF589845:NJG589845 NTB589845:NTC589845 OCX589845:OCY589845 OMT589845:OMU589845 OWP589845:OWQ589845 PGL589845:PGM589845 PQH589845:PQI589845 QAD589845:QAE589845 QJZ589845:QKA589845 QTV589845:QTW589845 RDR589845:RDS589845 RNN589845:RNO589845 RXJ589845:RXK589845 SHF589845:SHG589845 SRB589845:SRC589845 TAX589845:TAY589845 TKT589845:TKU589845 TUP589845:TUQ589845 UEL589845:UEM589845 UOH589845:UOI589845 UYD589845:UYE589845 VHZ589845:VIA589845 VRV589845:VRW589845 WBR589845:WBS589845 WLN589845:WLO589845 WVJ589845:WVK589845 B655381:C655381 IX655381:IY655381 ST655381:SU655381 ACP655381:ACQ655381 AML655381:AMM655381 AWH655381:AWI655381 BGD655381:BGE655381 BPZ655381:BQA655381 BZV655381:BZW655381 CJR655381:CJS655381 CTN655381:CTO655381 DDJ655381:DDK655381 DNF655381:DNG655381 DXB655381:DXC655381 EGX655381:EGY655381 EQT655381:EQU655381 FAP655381:FAQ655381 FKL655381:FKM655381 FUH655381:FUI655381 GED655381:GEE655381 GNZ655381:GOA655381 GXV655381:GXW655381 HHR655381:HHS655381 HRN655381:HRO655381 IBJ655381:IBK655381 ILF655381:ILG655381 IVB655381:IVC655381 JEX655381:JEY655381 JOT655381:JOU655381 JYP655381:JYQ655381 KIL655381:KIM655381 KSH655381:KSI655381 LCD655381:LCE655381 LLZ655381:LMA655381 LVV655381:LVW655381 MFR655381:MFS655381 MPN655381:MPO655381 MZJ655381:MZK655381 NJF655381:NJG655381 NTB655381:NTC655381 OCX655381:OCY655381 OMT655381:OMU655381 OWP655381:OWQ655381 PGL655381:PGM655381 PQH655381:PQI655381 QAD655381:QAE655381 QJZ655381:QKA655381 QTV655381:QTW655381 RDR655381:RDS655381 RNN655381:RNO655381 RXJ655381:RXK655381 SHF655381:SHG655381 SRB655381:SRC655381 TAX655381:TAY655381 TKT655381:TKU655381 TUP655381:TUQ655381 UEL655381:UEM655381 UOH655381:UOI655381 UYD655381:UYE655381 VHZ655381:VIA655381 VRV655381:VRW655381 WBR655381:WBS655381 WLN655381:WLO655381 WVJ655381:WVK655381 B720917:C720917 IX720917:IY720917 ST720917:SU720917 ACP720917:ACQ720917 AML720917:AMM720917 AWH720917:AWI720917 BGD720917:BGE720917 BPZ720917:BQA720917 BZV720917:BZW720917 CJR720917:CJS720917 CTN720917:CTO720917 DDJ720917:DDK720917 DNF720917:DNG720917 DXB720917:DXC720917 EGX720917:EGY720917 EQT720917:EQU720917 FAP720917:FAQ720917 FKL720917:FKM720917 FUH720917:FUI720917 GED720917:GEE720917 GNZ720917:GOA720917 GXV720917:GXW720917 HHR720917:HHS720917 HRN720917:HRO720917 IBJ720917:IBK720917 ILF720917:ILG720917 IVB720917:IVC720917 JEX720917:JEY720917 JOT720917:JOU720917 JYP720917:JYQ720917 KIL720917:KIM720917 KSH720917:KSI720917 LCD720917:LCE720917 LLZ720917:LMA720917 LVV720917:LVW720917 MFR720917:MFS720917 MPN720917:MPO720917 MZJ720917:MZK720917 NJF720917:NJG720917 NTB720917:NTC720917 OCX720917:OCY720917 OMT720917:OMU720917 OWP720917:OWQ720917 PGL720917:PGM720917 PQH720917:PQI720917 QAD720917:QAE720917 QJZ720917:QKA720917 QTV720917:QTW720917 RDR720917:RDS720917 RNN720917:RNO720917 RXJ720917:RXK720917 SHF720917:SHG720917 SRB720917:SRC720917 TAX720917:TAY720917 TKT720917:TKU720917 TUP720917:TUQ720917 UEL720917:UEM720917 UOH720917:UOI720917 UYD720917:UYE720917 VHZ720917:VIA720917 VRV720917:VRW720917 WBR720917:WBS720917 WLN720917:WLO720917 WVJ720917:WVK720917 B786453:C786453 IX786453:IY786453 ST786453:SU786453 ACP786453:ACQ786453 AML786453:AMM786453 AWH786453:AWI786453 BGD786453:BGE786453 BPZ786453:BQA786453 BZV786453:BZW786453 CJR786453:CJS786453 CTN786453:CTO786453 DDJ786453:DDK786453 DNF786453:DNG786453 DXB786453:DXC786453 EGX786453:EGY786453 EQT786453:EQU786453 FAP786453:FAQ786453 FKL786453:FKM786453 FUH786453:FUI786453 GED786453:GEE786453 GNZ786453:GOA786453 GXV786453:GXW786453 HHR786453:HHS786453 HRN786453:HRO786453 IBJ786453:IBK786453 ILF786453:ILG786453 IVB786453:IVC786453 JEX786453:JEY786453 JOT786453:JOU786453 JYP786453:JYQ786453 KIL786453:KIM786453 KSH786453:KSI786453 LCD786453:LCE786453 LLZ786453:LMA786453 LVV786453:LVW786453 MFR786453:MFS786453 MPN786453:MPO786453 MZJ786453:MZK786453 NJF786453:NJG786453 NTB786453:NTC786453 OCX786453:OCY786453 OMT786453:OMU786453 OWP786453:OWQ786453 PGL786453:PGM786453 PQH786453:PQI786453 QAD786453:QAE786453 QJZ786453:QKA786453 QTV786453:QTW786453 RDR786453:RDS786453 RNN786453:RNO786453 RXJ786453:RXK786453 SHF786453:SHG786453 SRB786453:SRC786453 TAX786453:TAY786453 TKT786453:TKU786453 TUP786453:TUQ786453 UEL786453:UEM786453 UOH786453:UOI786453 UYD786453:UYE786453 VHZ786453:VIA786453 VRV786453:VRW786453 WBR786453:WBS786453 WLN786453:WLO786453 WVJ786453:WVK786453 B851989:C851989 IX851989:IY851989 ST851989:SU851989 ACP851989:ACQ851989 AML851989:AMM851989 AWH851989:AWI851989 BGD851989:BGE851989 BPZ851989:BQA851989 BZV851989:BZW851989 CJR851989:CJS851989 CTN851989:CTO851989 DDJ851989:DDK851989 DNF851989:DNG851989 DXB851989:DXC851989 EGX851989:EGY851989 EQT851989:EQU851989 FAP851989:FAQ851989 FKL851989:FKM851989 FUH851989:FUI851989 GED851989:GEE851989 GNZ851989:GOA851989 GXV851989:GXW851989 HHR851989:HHS851989 HRN851989:HRO851989 IBJ851989:IBK851989 ILF851989:ILG851989 IVB851989:IVC851989 JEX851989:JEY851989 JOT851989:JOU851989 JYP851989:JYQ851989 KIL851989:KIM851989 KSH851989:KSI851989 LCD851989:LCE851989 LLZ851989:LMA851989 LVV851989:LVW851989 MFR851989:MFS851989 MPN851989:MPO851989 MZJ851989:MZK851989 NJF851989:NJG851989 NTB851989:NTC851989 OCX851989:OCY851989 OMT851989:OMU851989 OWP851989:OWQ851989 PGL851989:PGM851989 PQH851989:PQI851989 QAD851989:QAE851989 QJZ851989:QKA851989 QTV851989:QTW851989 RDR851989:RDS851989 RNN851989:RNO851989 RXJ851989:RXK851989 SHF851989:SHG851989 SRB851989:SRC851989 TAX851989:TAY851989 TKT851989:TKU851989 TUP851989:TUQ851989 UEL851989:UEM851989 UOH851989:UOI851989 UYD851989:UYE851989 VHZ851989:VIA851989 VRV851989:VRW851989 WBR851989:WBS851989 WLN851989:WLO851989 WVJ851989:WVK851989 B917525:C917525 IX917525:IY917525 ST917525:SU917525 ACP917525:ACQ917525 AML917525:AMM917525 AWH917525:AWI917525 BGD917525:BGE917525 BPZ917525:BQA917525 BZV917525:BZW917525 CJR917525:CJS917525 CTN917525:CTO917525 DDJ917525:DDK917525 DNF917525:DNG917525 DXB917525:DXC917525 EGX917525:EGY917525 EQT917525:EQU917525 FAP917525:FAQ917525 FKL917525:FKM917525 FUH917525:FUI917525 GED917525:GEE917525 GNZ917525:GOA917525 GXV917525:GXW917525 HHR917525:HHS917525 HRN917525:HRO917525 IBJ917525:IBK917525 ILF917525:ILG917525 IVB917525:IVC917525 JEX917525:JEY917525 JOT917525:JOU917525 JYP917525:JYQ917525 KIL917525:KIM917525 KSH917525:KSI917525 LCD917525:LCE917525 LLZ917525:LMA917525 LVV917525:LVW917525 MFR917525:MFS917525 MPN917525:MPO917525 MZJ917525:MZK917525 NJF917525:NJG917525 NTB917525:NTC917525 OCX917525:OCY917525 OMT917525:OMU917525 OWP917525:OWQ917525 PGL917525:PGM917525 PQH917525:PQI917525 QAD917525:QAE917525 QJZ917525:QKA917525 QTV917525:QTW917525 RDR917525:RDS917525 RNN917525:RNO917525 RXJ917525:RXK917525 SHF917525:SHG917525 SRB917525:SRC917525 TAX917525:TAY917525 TKT917525:TKU917525 TUP917525:TUQ917525 UEL917525:UEM917525 UOH917525:UOI917525 UYD917525:UYE917525 VHZ917525:VIA917525 VRV917525:VRW917525 WBR917525:WBS917525 WLN917525:WLO917525 WVJ917525:WVK917525 B983061:C983061 IX983061:IY983061 ST983061:SU983061 ACP983061:ACQ983061 AML983061:AMM983061 AWH983061:AWI983061 BGD983061:BGE983061 BPZ983061:BQA983061 BZV983061:BZW983061 CJR983061:CJS983061 CTN983061:CTO983061 DDJ983061:DDK983061 DNF983061:DNG983061 DXB983061:DXC983061 EGX983061:EGY983061 EQT983061:EQU983061 FAP983061:FAQ983061 FKL983061:FKM983061 FUH983061:FUI983061 GED983061:GEE983061 GNZ983061:GOA983061 GXV983061:GXW983061 HHR983061:HHS983061 HRN983061:HRO983061 IBJ983061:IBK983061 ILF983061:ILG983061 IVB983061:IVC983061 JEX983061:JEY983061 JOT983061:JOU983061 JYP983061:JYQ983061 KIL983061:KIM983061 KSH983061:KSI983061 LCD983061:LCE983061 LLZ983061:LMA983061 LVV983061:LVW983061 MFR983061:MFS983061 MPN983061:MPO983061 MZJ983061:MZK983061 NJF983061:NJG983061 NTB983061:NTC983061 OCX983061:OCY983061 OMT983061:OMU983061 OWP983061:OWQ983061 PGL983061:PGM983061 PQH983061:PQI983061 QAD983061:QAE983061 QJZ983061:QKA983061 QTV983061:QTW983061 RDR983061:RDS983061 RNN983061:RNO983061 RXJ983061:RXK983061 SHF983061:SHG983061 SRB983061:SRC983061 TAX983061:TAY983061 TKT983061:TKU983061 TUP983061:TUQ983061 UEL983061:UEM983061 UOH983061:UOI983061 UYD983061:UYE983061 VHZ983061:VIA983061 VRV983061:VRW983061 WBR983061:WBS983061 WLN983061:WLO983061 WVJ983061:WVK983061">
      <formula1>$O$22:$O$24</formula1>
    </dataValidation>
    <dataValidation type="list" allowBlank="1" sqref="WVJ983106:WVK983106 IX66:IY66 ST66:SU66 ACP66:ACQ66 AML66:AMM66 AWH66:AWI66 BGD66:BGE66 BPZ66:BQA66 BZV66:BZW66 CJR66:CJS66 CTN66:CTO66 DDJ66:DDK66 DNF66:DNG66 DXB66:DXC66 EGX66:EGY66 EQT66:EQU66 FAP66:FAQ66 FKL66:FKM66 FUH66:FUI66 GED66:GEE66 GNZ66:GOA66 GXV66:GXW66 HHR66:HHS66 HRN66:HRO66 IBJ66:IBK66 ILF66:ILG66 IVB66:IVC66 JEX66:JEY66 JOT66:JOU66 JYP66:JYQ66 KIL66:KIM66 KSH66:KSI66 LCD66:LCE66 LLZ66:LMA66 LVV66:LVW66 MFR66:MFS66 MPN66:MPO66 MZJ66:MZK66 NJF66:NJG66 NTB66:NTC66 OCX66:OCY66 OMT66:OMU66 OWP66:OWQ66 PGL66:PGM66 PQH66:PQI66 QAD66:QAE66 QJZ66:QKA66 QTV66:QTW66 RDR66:RDS66 RNN66:RNO66 RXJ66:RXK66 SHF66:SHG66 SRB66:SRC66 TAX66:TAY66 TKT66:TKU66 TUP66:TUQ66 UEL66:UEM66 UOH66:UOI66 UYD66:UYE66 VHZ66:VIA66 VRV66:VRW66 WBR66:WBS66 WLN66:WLO66 WVJ66:WVK66 B65602:C65602 IX65602:IY65602 ST65602:SU65602 ACP65602:ACQ65602 AML65602:AMM65602 AWH65602:AWI65602 BGD65602:BGE65602 BPZ65602:BQA65602 BZV65602:BZW65602 CJR65602:CJS65602 CTN65602:CTO65602 DDJ65602:DDK65602 DNF65602:DNG65602 DXB65602:DXC65602 EGX65602:EGY65602 EQT65602:EQU65602 FAP65602:FAQ65602 FKL65602:FKM65602 FUH65602:FUI65602 GED65602:GEE65602 GNZ65602:GOA65602 GXV65602:GXW65602 HHR65602:HHS65602 HRN65602:HRO65602 IBJ65602:IBK65602 ILF65602:ILG65602 IVB65602:IVC65602 JEX65602:JEY65602 JOT65602:JOU65602 JYP65602:JYQ65602 KIL65602:KIM65602 KSH65602:KSI65602 LCD65602:LCE65602 LLZ65602:LMA65602 LVV65602:LVW65602 MFR65602:MFS65602 MPN65602:MPO65602 MZJ65602:MZK65602 NJF65602:NJG65602 NTB65602:NTC65602 OCX65602:OCY65602 OMT65602:OMU65602 OWP65602:OWQ65602 PGL65602:PGM65602 PQH65602:PQI65602 QAD65602:QAE65602 QJZ65602:QKA65602 QTV65602:QTW65602 RDR65602:RDS65602 RNN65602:RNO65602 RXJ65602:RXK65602 SHF65602:SHG65602 SRB65602:SRC65602 TAX65602:TAY65602 TKT65602:TKU65602 TUP65602:TUQ65602 UEL65602:UEM65602 UOH65602:UOI65602 UYD65602:UYE65602 VHZ65602:VIA65602 VRV65602:VRW65602 WBR65602:WBS65602 WLN65602:WLO65602 WVJ65602:WVK65602 B131138:C131138 IX131138:IY131138 ST131138:SU131138 ACP131138:ACQ131138 AML131138:AMM131138 AWH131138:AWI131138 BGD131138:BGE131138 BPZ131138:BQA131138 BZV131138:BZW131138 CJR131138:CJS131138 CTN131138:CTO131138 DDJ131138:DDK131138 DNF131138:DNG131138 DXB131138:DXC131138 EGX131138:EGY131138 EQT131138:EQU131138 FAP131138:FAQ131138 FKL131138:FKM131138 FUH131138:FUI131138 GED131138:GEE131138 GNZ131138:GOA131138 GXV131138:GXW131138 HHR131138:HHS131138 HRN131138:HRO131138 IBJ131138:IBK131138 ILF131138:ILG131138 IVB131138:IVC131138 JEX131138:JEY131138 JOT131138:JOU131138 JYP131138:JYQ131138 KIL131138:KIM131138 KSH131138:KSI131138 LCD131138:LCE131138 LLZ131138:LMA131138 LVV131138:LVW131138 MFR131138:MFS131138 MPN131138:MPO131138 MZJ131138:MZK131138 NJF131138:NJG131138 NTB131138:NTC131138 OCX131138:OCY131138 OMT131138:OMU131138 OWP131138:OWQ131138 PGL131138:PGM131138 PQH131138:PQI131138 QAD131138:QAE131138 QJZ131138:QKA131138 QTV131138:QTW131138 RDR131138:RDS131138 RNN131138:RNO131138 RXJ131138:RXK131138 SHF131138:SHG131138 SRB131138:SRC131138 TAX131138:TAY131138 TKT131138:TKU131138 TUP131138:TUQ131138 UEL131138:UEM131138 UOH131138:UOI131138 UYD131138:UYE131138 VHZ131138:VIA131138 VRV131138:VRW131138 WBR131138:WBS131138 WLN131138:WLO131138 WVJ131138:WVK131138 B196674:C196674 IX196674:IY196674 ST196674:SU196674 ACP196674:ACQ196674 AML196674:AMM196674 AWH196674:AWI196674 BGD196674:BGE196674 BPZ196674:BQA196674 BZV196674:BZW196674 CJR196674:CJS196674 CTN196674:CTO196674 DDJ196674:DDK196674 DNF196674:DNG196674 DXB196674:DXC196674 EGX196674:EGY196674 EQT196674:EQU196674 FAP196674:FAQ196674 FKL196674:FKM196674 FUH196674:FUI196674 GED196674:GEE196674 GNZ196674:GOA196674 GXV196674:GXW196674 HHR196674:HHS196674 HRN196674:HRO196674 IBJ196674:IBK196674 ILF196674:ILG196674 IVB196674:IVC196674 JEX196674:JEY196674 JOT196674:JOU196674 JYP196674:JYQ196674 KIL196674:KIM196674 KSH196674:KSI196674 LCD196674:LCE196674 LLZ196674:LMA196674 LVV196674:LVW196674 MFR196674:MFS196674 MPN196674:MPO196674 MZJ196674:MZK196674 NJF196674:NJG196674 NTB196674:NTC196674 OCX196674:OCY196674 OMT196674:OMU196674 OWP196674:OWQ196674 PGL196674:PGM196674 PQH196674:PQI196674 QAD196674:QAE196674 QJZ196674:QKA196674 QTV196674:QTW196674 RDR196674:RDS196674 RNN196674:RNO196674 RXJ196674:RXK196674 SHF196674:SHG196674 SRB196674:SRC196674 TAX196674:TAY196674 TKT196674:TKU196674 TUP196674:TUQ196674 UEL196674:UEM196674 UOH196674:UOI196674 UYD196674:UYE196674 VHZ196674:VIA196674 VRV196674:VRW196674 WBR196674:WBS196674 WLN196674:WLO196674 WVJ196674:WVK196674 B262210:C262210 IX262210:IY262210 ST262210:SU262210 ACP262210:ACQ262210 AML262210:AMM262210 AWH262210:AWI262210 BGD262210:BGE262210 BPZ262210:BQA262210 BZV262210:BZW262210 CJR262210:CJS262210 CTN262210:CTO262210 DDJ262210:DDK262210 DNF262210:DNG262210 DXB262210:DXC262210 EGX262210:EGY262210 EQT262210:EQU262210 FAP262210:FAQ262210 FKL262210:FKM262210 FUH262210:FUI262210 GED262210:GEE262210 GNZ262210:GOA262210 GXV262210:GXW262210 HHR262210:HHS262210 HRN262210:HRO262210 IBJ262210:IBK262210 ILF262210:ILG262210 IVB262210:IVC262210 JEX262210:JEY262210 JOT262210:JOU262210 JYP262210:JYQ262210 KIL262210:KIM262210 KSH262210:KSI262210 LCD262210:LCE262210 LLZ262210:LMA262210 LVV262210:LVW262210 MFR262210:MFS262210 MPN262210:MPO262210 MZJ262210:MZK262210 NJF262210:NJG262210 NTB262210:NTC262210 OCX262210:OCY262210 OMT262210:OMU262210 OWP262210:OWQ262210 PGL262210:PGM262210 PQH262210:PQI262210 QAD262210:QAE262210 QJZ262210:QKA262210 QTV262210:QTW262210 RDR262210:RDS262210 RNN262210:RNO262210 RXJ262210:RXK262210 SHF262210:SHG262210 SRB262210:SRC262210 TAX262210:TAY262210 TKT262210:TKU262210 TUP262210:TUQ262210 UEL262210:UEM262210 UOH262210:UOI262210 UYD262210:UYE262210 VHZ262210:VIA262210 VRV262210:VRW262210 WBR262210:WBS262210 WLN262210:WLO262210 WVJ262210:WVK262210 B327746:C327746 IX327746:IY327746 ST327746:SU327746 ACP327746:ACQ327746 AML327746:AMM327746 AWH327746:AWI327746 BGD327746:BGE327746 BPZ327746:BQA327746 BZV327746:BZW327746 CJR327746:CJS327746 CTN327746:CTO327746 DDJ327746:DDK327746 DNF327746:DNG327746 DXB327746:DXC327746 EGX327746:EGY327746 EQT327746:EQU327746 FAP327746:FAQ327746 FKL327746:FKM327746 FUH327746:FUI327746 GED327746:GEE327746 GNZ327746:GOA327746 GXV327746:GXW327746 HHR327746:HHS327746 HRN327746:HRO327746 IBJ327746:IBK327746 ILF327746:ILG327746 IVB327746:IVC327746 JEX327746:JEY327746 JOT327746:JOU327746 JYP327746:JYQ327746 KIL327746:KIM327746 KSH327746:KSI327746 LCD327746:LCE327746 LLZ327746:LMA327746 LVV327746:LVW327746 MFR327746:MFS327746 MPN327746:MPO327746 MZJ327746:MZK327746 NJF327746:NJG327746 NTB327746:NTC327746 OCX327746:OCY327746 OMT327746:OMU327746 OWP327746:OWQ327746 PGL327746:PGM327746 PQH327746:PQI327746 QAD327746:QAE327746 QJZ327746:QKA327746 QTV327746:QTW327746 RDR327746:RDS327746 RNN327746:RNO327746 RXJ327746:RXK327746 SHF327746:SHG327746 SRB327746:SRC327746 TAX327746:TAY327746 TKT327746:TKU327746 TUP327746:TUQ327746 UEL327746:UEM327746 UOH327746:UOI327746 UYD327746:UYE327746 VHZ327746:VIA327746 VRV327746:VRW327746 WBR327746:WBS327746 WLN327746:WLO327746 WVJ327746:WVK327746 B393282:C393282 IX393282:IY393282 ST393282:SU393282 ACP393282:ACQ393282 AML393282:AMM393282 AWH393282:AWI393282 BGD393282:BGE393282 BPZ393282:BQA393282 BZV393282:BZW393282 CJR393282:CJS393282 CTN393282:CTO393282 DDJ393282:DDK393282 DNF393282:DNG393282 DXB393282:DXC393282 EGX393282:EGY393282 EQT393282:EQU393282 FAP393282:FAQ393282 FKL393282:FKM393282 FUH393282:FUI393282 GED393282:GEE393282 GNZ393282:GOA393282 GXV393282:GXW393282 HHR393282:HHS393282 HRN393282:HRO393282 IBJ393282:IBK393282 ILF393282:ILG393282 IVB393282:IVC393282 JEX393282:JEY393282 JOT393282:JOU393282 JYP393282:JYQ393282 KIL393282:KIM393282 KSH393282:KSI393282 LCD393282:LCE393282 LLZ393282:LMA393282 LVV393282:LVW393282 MFR393282:MFS393282 MPN393282:MPO393282 MZJ393282:MZK393282 NJF393282:NJG393282 NTB393282:NTC393282 OCX393282:OCY393282 OMT393282:OMU393282 OWP393282:OWQ393282 PGL393282:PGM393282 PQH393282:PQI393282 QAD393282:QAE393282 QJZ393282:QKA393282 QTV393282:QTW393282 RDR393282:RDS393282 RNN393282:RNO393282 RXJ393282:RXK393282 SHF393282:SHG393282 SRB393282:SRC393282 TAX393282:TAY393282 TKT393282:TKU393282 TUP393282:TUQ393282 UEL393282:UEM393282 UOH393282:UOI393282 UYD393282:UYE393282 VHZ393282:VIA393282 VRV393282:VRW393282 WBR393282:WBS393282 WLN393282:WLO393282 WVJ393282:WVK393282 B458818:C458818 IX458818:IY458818 ST458818:SU458818 ACP458818:ACQ458818 AML458818:AMM458818 AWH458818:AWI458818 BGD458818:BGE458818 BPZ458818:BQA458818 BZV458818:BZW458818 CJR458818:CJS458818 CTN458818:CTO458818 DDJ458818:DDK458818 DNF458818:DNG458818 DXB458818:DXC458818 EGX458818:EGY458818 EQT458818:EQU458818 FAP458818:FAQ458818 FKL458818:FKM458818 FUH458818:FUI458818 GED458818:GEE458818 GNZ458818:GOA458818 GXV458818:GXW458818 HHR458818:HHS458818 HRN458818:HRO458818 IBJ458818:IBK458818 ILF458818:ILG458818 IVB458818:IVC458818 JEX458818:JEY458818 JOT458818:JOU458818 JYP458818:JYQ458818 KIL458818:KIM458818 KSH458818:KSI458818 LCD458818:LCE458818 LLZ458818:LMA458818 LVV458818:LVW458818 MFR458818:MFS458818 MPN458818:MPO458818 MZJ458818:MZK458818 NJF458818:NJG458818 NTB458818:NTC458818 OCX458818:OCY458818 OMT458818:OMU458818 OWP458818:OWQ458818 PGL458818:PGM458818 PQH458818:PQI458818 QAD458818:QAE458818 QJZ458818:QKA458818 QTV458818:QTW458818 RDR458818:RDS458818 RNN458818:RNO458818 RXJ458818:RXK458818 SHF458818:SHG458818 SRB458818:SRC458818 TAX458818:TAY458818 TKT458818:TKU458818 TUP458818:TUQ458818 UEL458818:UEM458818 UOH458818:UOI458818 UYD458818:UYE458818 VHZ458818:VIA458818 VRV458818:VRW458818 WBR458818:WBS458818 WLN458818:WLO458818 WVJ458818:WVK458818 B524354:C524354 IX524354:IY524354 ST524354:SU524354 ACP524354:ACQ524354 AML524354:AMM524354 AWH524354:AWI524354 BGD524354:BGE524354 BPZ524354:BQA524354 BZV524354:BZW524354 CJR524354:CJS524354 CTN524354:CTO524354 DDJ524354:DDK524354 DNF524354:DNG524354 DXB524354:DXC524354 EGX524354:EGY524354 EQT524354:EQU524354 FAP524354:FAQ524354 FKL524354:FKM524354 FUH524354:FUI524354 GED524354:GEE524354 GNZ524354:GOA524354 GXV524354:GXW524354 HHR524354:HHS524354 HRN524354:HRO524354 IBJ524354:IBK524354 ILF524354:ILG524354 IVB524354:IVC524354 JEX524354:JEY524354 JOT524354:JOU524354 JYP524354:JYQ524354 KIL524354:KIM524354 KSH524354:KSI524354 LCD524354:LCE524354 LLZ524354:LMA524354 LVV524354:LVW524354 MFR524354:MFS524354 MPN524354:MPO524354 MZJ524354:MZK524354 NJF524354:NJG524354 NTB524354:NTC524354 OCX524354:OCY524354 OMT524354:OMU524354 OWP524354:OWQ524354 PGL524354:PGM524354 PQH524354:PQI524354 QAD524354:QAE524354 QJZ524354:QKA524354 QTV524354:QTW524354 RDR524354:RDS524354 RNN524354:RNO524354 RXJ524354:RXK524354 SHF524354:SHG524354 SRB524354:SRC524354 TAX524354:TAY524354 TKT524354:TKU524354 TUP524354:TUQ524354 UEL524354:UEM524354 UOH524354:UOI524354 UYD524354:UYE524354 VHZ524354:VIA524354 VRV524354:VRW524354 WBR524354:WBS524354 WLN524354:WLO524354 WVJ524354:WVK524354 B589890:C589890 IX589890:IY589890 ST589890:SU589890 ACP589890:ACQ589890 AML589890:AMM589890 AWH589890:AWI589890 BGD589890:BGE589890 BPZ589890:BQA589890 BZV589890:BZW589890 CJR589890:CJS589890 CTN589890:CTO589890 DDJ589890:DDK589890 DNF589890:DNG589890 DXB589890:DXC589890 EGX589890:EGY589890 EQT589890:EQU589890 FAP589890:FAQ589890 FKL589890:FKM589890 FUH589890:FUI589890 GED589890:GEE589890 GNZ589890:GOA589890 GXV589890:GXW589890 HHR589890:HHS589890 HRN589890:HRO589890 IBJ589890:IBK589890 ILF589890:ILG589890 IVB589890:IVC589890 JEX589890:JEY589890 JOT589890:JOU589890 JYP589890:JYQ589890 KIL589890:KIM589890 KSH589890:KSI589890 LCD589890:LCE589890 LLZ589890:LMA589890 LVV589890:LVW589890 MFR589890:MFS589890 MPN589890:MPO589890 MZJ589890:MZK589890 NJF589890:NJG589890 NTB589890:NTC589890 OCX589890:OCY589890 OMT589890:OMU589890 OWP589890:OWQ589890 PGL589890:PGM589890 PQH589890:PQI589890 QAD589890:QAE589890 QJZ589890:QKA589890 QTV589890:QTW589890 RDR589890:RDS589890 RNN589890:RNO589890 RXJ589890:RXK589890 SHF589890:SHG589890 SRB589890:SRC589890 TAX589890:TAY589890 TKT589890:TKU589890 TUP589890:TUQ589890 UEL589890:UEM589890 UOH589890:UOI589890 UYD589890:UYE589890 VHZ589890:VIA589890 VRV589890:VRW589890 WBR589890:WBS589890 WLN589890:WLO589890 WVJ589890:WVK589890 B655426:C655426 IX655426:IY655426 ST655426:SU655426 ACP655426:ACQ655426 AML655426:AMM655426 AWH655426:AWI655426 BGD655426:BGE655426 BPZ655426:BQA655426 BZV655426:BZW655426 CJR655426:CJS655426 CTN655426:CTO655426 DDJ655426:DDK655426 DNF655426:DNG655426 DXB655426:DXC655426 EGX655426:EGY655426 EQT655426:EQU655426 FAP655426:FAQ655426 FKL655426:FKM655426 FUH655426:FUI655426 GED655426:GEE655426 GNZ655426:GOA655426 GXV655426:GXW655426 HHR655426:HHS655426 HRN655426:HRO655426 IBJ655426:IBK655426 ILF655426:ILG655426 IVB655426:IVC655426 JEX655426:JEY655426 JOT655426:JOU655426 JYP655426:JYQ655426 KIL655426:KIM655426 KSH655426:KSI655426 LCD655426:LCE655426 LLZ655426:LMA655426 LVV655426:LVW655426 MFR655426:MFS655426 MPN655426:MPO655426 MZJ655426:MZK655426 NJF655426:NJG655426 NTB655426:NTC655426 OCX655426:OCY655426 OMT655426:OMU655426 OWP655426:OWQ655426 PGL655426:PGM655426 PQH655426:PQI655426 QAD655426:QAE655426 QJZ655426:QKA655426 QTV655426:QTW655426 RDR655426:RDS655426 RNN655426:RNO655426 RXJ655426:RXK655426 SHF655426:SHG655426 SRB655426:SRC655426 TAX655426:TAY655426 TKT655426:TKU655426 TUP655426:TUQ655426 UEL655426:UEM655426 UOH655426:UOI655426 UYD655426:UYE655426 VHZ655426:VIA655426 VRV655426:VRW655426 WBR655426:WBS655426 WLN655426:WLO655426 WVJ655426:WVK655426 B720962:C720962 IX720962:IY720962 ST720962:SU720962 ACP720962:ACQ720962 AML720962:AMM720962 AWH720962:AWI720962 BGD720962:BGE720962 BPZ720962:BQA720962 BZV720962:BZW720962 CJR720962:CJS720962 CTN720962:CTO720962 DDJ720962:DDK720962 DNF720962:DNG720962 DXB720962:DXC720962 EGX720962:EGY720962 EQT720962:EQU720962 FAP720962:FAQ720962 FKL720962:FKM720962 FUH720962:FUI720962 GED720962:GEE720962 GNZ720962:GOA720962 GXV720962:GXW720962 HHR720962:HHS720962 HRN720962:HRO720962 IBJ720962:IBK720962 ILF720962:ILG720962 IVB720962:IVC720962 JEX720962:JEY720962 JOT720962:JOU720962 JYP720962:JYQ720962 KIL720962:KIM720962 KSH720962:KSI720962 LCD720962:LCE720962 LLZ720962:LMA720962 LVV720962:LVW720962 MFR720962:MFS720962 MPN720962:MPO720962 MZJ720962:MZK720962 NJF720962:NJG720962 NTB720962:NTC720962 OCX720962:OCY720962 OMT720962:OMU720962 OWP720962:OWQ720962 PGL720962:PGM720962 PQH720962:PQI720962 QAD720962:QAE720962 QJZ720962:QKA720962 QTV720962:QTW720962 RDR720962:RDS720962 RNN720962:RNO720962 RXJ720962:RXK720962 SHF720962:SHG720962 SRB720962:SRC720962 TAX720962:TAY720962 TKT720962:TKU720962 TUP720962:TUQ720962 UEL720962:UEM720962 UOH720962:UOI720962 UYD720962:UYE720962 VHZ720962:VIA720962 VRV720962:VRW720962 WBR720962:WBS720962 WLN720962:WLO720962 WVJ720962:WVK720962 B786498:C786498 IX786498:IY786498 ST786498:SU786498 ACP786498:ACQ786498 AML786498:AMM786498 AWH786498:AWI786498 BGD786498:BGE786498 BPZ786498:BQA786498 BZV786498:BZW786498 CJR786498:CJS786498 CTN786498:CTO786498 DDJ786498:DDK786498 DNF786498:DNG786498 DXB786498:DXC786498 EGX786498:EGY786498 EQT786498:EQU786498 FAP786498:FAQ786498 FKL786498:FKM786498 FUH786498:FUI786498 GED786498:GEE786498 GNZ786498:GOA786498 GXV786498:GXW786498 HHR786498:HHS786498 HRN786498:HRO786498 IBJ786498:IBK786498 ILF786498:ILG786498 IVB786498:IVC786498 JEX786498:JEY786498 JOT786498:JOU786498 JYP786498:JYQ786498 KIL786498:KIM786498 KSH786498:KSI786498 LCD786498:LCE786498 LLZ786498:LMA786498 LVV786498:LVW786498 MFR786498:MFS786498 MPN786498:MPO786498 MZJ786498:MZK786498 NJF786498:NJG786498 NTB786498:NTC786498 OCX786498:OCY786498 OMT786498:OMU786498 OWP786498:OWQ786498 PGL786498:PGM786498 PQH786498:PQI786498 QAD786498:QAE786498 QJZ786498:QKA786498 QTV786498:QTW786498 RDR786498:RDS786498 RNN786498:RNO786498 RXJ786498:RXK786498 SHF786498:SHG786498 SRB786498:SRC786498 TAX786498:TAY786498 TKT786498:TKU786498 TUP786498:TUQ786498 UEL786498:UEM786498 UOH786498:UOI786498 UYD786498:UYE786498 VHZ786498:VIA786498 VRV786498:VRW786498 WBR786498:WBS786498 WLN786498:WLO786498 WVJ786498:WVK786498 B852034:C852034 IX852034:IY852034 ST852034:SU852034 ACP852034:ACQ852034 AML852034:AMM852034 AWH852034:AWI852034 BGD852034:BGE852034 BPZ852034:BQA852034 BZV852034:BZW852034 CJR852034:CJS852034 CTN852034:CTO852034 DDJ852034:DDK852034 DNF852034:DNG852034 DXB852034:DXC852034 EGX852034:EGY852034 EQT852034:EQU852034 FAP852034:FAQ852034 FKL852034:FKM852034 FUH852034:FUI852034 GED852034:GEE852034 GNZ852034:GOA852034 GXV852034:GXW852034 HHR852034:HHS852034 HRN852034:HRO852034 IBJ852034:IBK852034 ILF852034:ILG852034 IVB852034:IVC852034 JEX852034:JEY852034 JOT852034:JOU852034 JYP852034:JYQ852034 KIL852034:KIM852034 KSH852034:KSI852034 LCD852034:LCE852034 LLZ852034:LMA852034 LVV852034:LVW852034 MFR852034:MFS852034 MPN852034:MPO852034 MZJ852034:MZK852034 NJF852034:NJG852034 NTB852034:NTC852034 OCX852034:OCY852034 OMT852034:OMU852034 OWP852034:OWQ852034 PGL852034:PGM852034 PQH852034:PQI852034 QAD852034:QAE852034 QJZ852034:QKA852034 QTV852034:QTW852034 RDR852034:RDS852034 RNN852034:RNO852034 RXJ852034:RXK852034 SHF852034:SHG852034 SRB852034:SRC852034 TAX852034:TAY852034 TKT852034:TKU852034 TUP852034:TUQ852034 UEL852034:UEM852034 UOH852034:UOI852034 UYD852034:UYE852034 VHZ852034:VIA852034 VRV852034:VRW852034 WBR852034:WBS852034 WLN852034:WLO852034 WVJ852034:WVK852034 B917570:C917570 IX917570:IY917570 ST917570:SU917570 ACP917570:ACQ917570 AML917570:AMM917570 AWH917570:AWI917570 BGD917570:BGE917570 BPZ917570:BQA917570 BZV917570:BZW917570 CJR917570:CJS917570 CTN917570:CTO917570 DDJ917570:DDK917570 DNF917570:DNG917570 DXB917570:DXC917570 EGX917570:EGY917570 EQT917570:EQU917570 FAP917570:FAQ917570 FKL917570:FKM917570 FUH917570:FUI917570 GED917570:GEE917570 GNZ917570:GOA917570 GXV917570:GXW917570 HHR917570:HHS917570 HRN917570:HRO917570 IBJ917570:IBK917570 ILF917570:ILG917570 IVB917570:IVC917570 JEX917570:JEY917570 JOT917570:JOU917570 JYP917570:JYQ917570 KIL917570:KIM917570 KSH917570:KSI917570 LCD917570:LCE917570 LLZ917570:LMA917570 LVV917570:LVW917570 MFR917570:MFS917570 MPN917570:MPO917570 MZJ917570:MZK917570 NJF917570:NJG917570 NTB917570:NTC917570 OCX917570:OCY917570 OMT917570:OMU917570 OWP917570:OWQ917570 PGL917570:PGM917570 PQH917570:PQI917570 QAD917570:QAE917570 QJZ917570:QKA917570 QTV917570:QTW917570 RDR917570:RDS917570 RNN917570:RNO917570 RXJ917570:RXK917570 SHF917570:SHG917570 SRB917570:SRC917570 TAX917570:TAY917570 TKT917570:TKU917570 TUP917570:TUQ917570 UEL917570:UEM917570 UOH917570:UOI917570 UYD917570:UYE917570 VHZ917570:VIA917570 VRV917570:VRW917570 WBR917570:WBS917570 WLN917570:WLO917570 WVJ917570:WVK917570 B983106:C983106 IX983106:IY983106 ST983106:SU983106 ACP983106:ACQ983106 AML983106:AMM983106 AWH983106:AWI983106 BGD983106:BGE983106 BPZ983106:BQA983106 BZV983106:BZW983106 CJR983106:CJS983106 CTN983106:CTO983106 DDJ983106:DDK983106 DNF983106:DNG983106 DXB983106:DXC983106 EGX983106:EGY983106 EQT983106:EQU983106 FAP983106:FAQ983106 FKL983106:FKM983106 FUH983106:FUI983106 GED983106:GEE983106 GNZ983106:GOA983106 GXV983106:GXW983106 HHR983106:HHS983106 HRN983106:HRO983106 IBJ983106:IBK983106 ILF983106:ILG983106 IVB983106:IVC983106 JEX983106:JEY983106 JOT983106:JOU983106 JYP983106:JYQ983106 KIL983106:KIM983106 KSH983106:KSI983106 LCD983106:LCE983106 LLZ983106:LMA983106 LVV983106:LVW983106 MFR983106:MFS983106 MPN983106:MPO983106 MZJ983106:MZK983106 NJF983106:NJG983106 NTB983106:NTC983106 OCX983106:OCY983106 OMT983106:OMU983106 OWP983106:OWQ983106 PGL983106:PGM983106 PQH983106:PQI983106 QAD983106:QAE983106 QJZ983106:QKA983106 QTV983106:QTW983106 RDR983106:RDS983106 RNN983106:RNO983106 RXJ983106:RXK983106 SHF983106:SHG983106 SRB983106:SRC983106 TAX983106:TAY983106 TKT983106:TKU983106 TUP983106:TUQ983106 UEL983106:UEM983106 UOH983106:UOI983106 UYD983106:UYE983106 VHZ983106:VIA983106 VRV983106:VRW983106 WBR983106:WBS983106 WLN983106:WLO983106 B66:C66">
      <formula1>$Z$52:$Z$60</formula1>
    </dataValidation>
    <dataValidation type="list" allowBlank="1" sqref="WVJ983105:WVK983105 IX65:IY65 ST65:SU65 ACP65:ACQ65 AML65:AMM65 AWH65:AWI65 BGD65:BGE65 BPZ65:BQA65 BZV65:BZW65 CJR65:CJS65 CTN65:CTO65 DDJ65:DDK65 DNF65:DNG65 DXB65:DXC65 EGX65:EGY65 EQT65:EQU65 FAP65:FAQ65 FKL65:FKM65 FUH65:FUI65 GED65:GEE65 GNZ65:GOA65 GXV65:GXW65 HHR65:HHS65 HRN65:HRO65 IBJ65:IBK65 ILF65:ILG65 IVB65:IVC65 JEX65:JEY65 JOT65:JOU65 JYP65:JYQ65 KIL65:KIM65 KSH65:KSI65 LCD65:LCE65 LLZ65:LMA65 LVV65:LVW65 MFR65:MFS65 MPN65:MPO65 MZJ65:MZK65 NJF65:NJG65 NTB65:NTC65 OCX65:OCY65 OMT65:OMU65 OWP65:OWQ65 PGL65:PGM65 PQH65:PQI65 QAD65:QAE65 QJZ65:QKA65 QTV65:QTW65 RDR65:RDS65 RNN65:RNO65 RXJ65:RXK65 SHF65:SHG65 SRB65:SRC65 TAX65:TAY65 TKT65:TKU65 TUP65:TUQ65 UEL65:UEM65 UOH65:UOI65 UYD65:UYE65 VHZ65:VIA65 VRV65:VRW65 WBR65:WBS65 WLN65:WLO65 WVJ65:WVK65 B65601:C65601 IX65601:IY65601 ST65601:SU65601 ACP65601:ACQ65601 AML65601:AMM65601 AWH65601:AWI65601 BGD65601:BGE65601 BPZ65601:BQA65601 BZV65601:BZW65601 CJR65601:CJS65601 CTN65601:CTO65601 DDJ65601:DDK65601 DNF65601:DNG65601 DXB65601:DXC65601 EGX65601:EGY65601 EQT65601:EQU65601 FAP65601:FAQ65601 FKL65601:FKM65601 FUH65601:FUI65601 GED65601:GEE65601 GNZ65601:GOA65601 GXV65601:GXW65601 HHR65601:HHS65601 HRN65601:HRO65601 IBJ65601:IBK65601 ILF65601:ILG65601 IVB65601:IVC65601 JEX65601:JEY65601 JOT65601:JOU65601 JYP65601:JYQ65601 KIL65601:KIM65601 KSH65601:KSI65601 LCD65601:LCE65601 LLZ65601:LMA65601 LVV65601:LVW65601 MFR65601:MFS65601 MPN65601:MPO65601 MZJ65601:MZK65601 NJF65601:NJG65601 NTB65601:NTC65601 OCX65601:OCY65601 OMT65601:OMU65601 OWP65601:OWQ65601 PGL65601:PGM65601 PQH65601:PQI65601 QAD65601:QAE65601 QJZ65601:QKA65601 QTV65601:QTW65601 RDR65601:RDS65601 RNN65601:RNO65601 RXJ65601:RXK65601 SHF65601:SHG65601 SRB65601:SRC65601 TAX65601:TAY65601 TKT65601:TKU65601 TUP65601:TUQ65601 UEL65601:UEM65601 UOH65601:UOI65601 UYD65601:UYE65601 VHZ65601:VIA65601 VRV65601:VRW65601 WBR65601:WBS65601 WLN65601:WLO65601 WVJ65601:WVK65601 B131137:C131137 IX131137:IY131137 ST131137:SU131137 ACP131137:ACQ131137 AML131137:AMM131137 AWH131137:AWI131137 BGD131137:BGE131137 BPZ131137:BQA131137 BZV131137:BZW131137 CJR131137:CJS131137 CTN131137:CTO131137 DDJ131137:DDK131137 DNF131137:DNG131137 DXB131137:DXC131137 EGX131137:EGY131137 EQT131137:EQU131137 FAP131137:FAQ131137 FKL131137:FKM131137 FUH131137:FUI131137 GED131137:GEE131137 GNZ131137:GOA131137 GXV131137:GXW131137 HHR131137:HHS131137 HRN131137:HRO131137 IBJ131137:IBK131137 ILF131137:ILG131137 IVB131137:IVC131137 JEX131137:JEY131137 JOT131137:JOU131137 JYP131137:JYQ131137 KIL131137:KIM131137 KSH131137:KSI131137 LCD131137:LCE131137 LLZ131137:LMA131137 LVV131137:LVW131137 MFR131137:MFS131137 MPN131137:MPO131137 MZJ131137:MZK131137 NJF131137:NJG131137 NTB131137:NTC131137 OCX131137:OCY131137 OMT131137:OMU131137 OWP131137:OWQ131137 PGL131137:PGM131137 PQH131137:PQI131137 QAD131137:QAE131137 QJZ131137:QKA131137 QTV131137:QTW131137 RDR131137:RDS131137 RNN131137:RNO131137 RXJ131137:RXK131137 SHF131137:SHG131137 SRB131137:SRC131137 TAX131137:TAY131137 TKT131137:TKU131137 TUP131137:TUQ131137 UEL131137:UEM131137 UOH131137:UOI131137 UYD131137:UYE131137 VHZ131137:VIA131137 VRV131137:VRW131137 WBR131137:WBS131137 WLN131137:WLO131137 WVJ131137:WVK131137 B196673:C196673 IX196673:IY196673 ST196673:SU196673 ACP196673:ACQ196673 AML196673:AMM196673 AWH196673:AWI196673 BGD196673:BGE196673 BPZ196673:BQA196673 BZV196673:BZW196673 CJR196673:CJS196673 CTN196673:CTO196673 DDJ196673:DDK196673 DNF196673:DNG196673 DXB196673:DXC196673 EGX196673:EGY196673 EQT196673:EQU196673 FAP196673:FAQ196673 FKL196673:FKM196673 FUH196673:FUI196673 GED196673:GEE196673 GNZ196673:GOA196673 GXV196673:GXW196673 HHR196673:HHS196673 HRN196673:HRO196673 IBJ196673:IBK196673 ILF196673:ILG196673 IVB196673:IVC196673 JEX196673:JEY196673 JOT196673:JOU196673 JYP196673:JYQ196673 KIL196673:KIM196673 KSH196673:KSI196673 LCD196673:LCE196673 LLZ196673:LMA196673 LVV196673:LVW196673 MFR196673:MFS196673 MPN196673:MPO196673 MZJ196673:MZK196673 NJF196673:NJG196673 NTB196673:NTC196673 OCX196673:OCY196673 OMT196673:OMU196673 OWP196673:OWQ196673 PGL196673:PGM196673 PQH196673:PQI196673 QAD196673:QAE196673 QJZ196673:QKA196673 QTV196673:QTW196673 RDR196673:RDS196673 RNN196673:RNO196673 RXJ196673:RXK196673 SHF196673:SHG196673 SRB196673:SRC196673 TAX196673:TAY196673 TKT196673:TKU196673 TUP196673:TUQ196673 UEL196673:UEM196673 UOH196673:UOI196673 UYD196673:UYE196673 VHZ196673:VIA196673 VRV196673:VRW196673 WBR196673:WBS196673 WLN196673:WLO196673 WVJ196673:WVK196673 B262209:C262209 IX262209:IY262209 ST262209:SU262209 ACP262209:ACQ262209 AML262209:AMM262209 AWH262209:AWI262209 BGD262209:BGE262209 BPZ262209:BQA262209 BZV262209:BZW262209 CJR262209:CJS262209 CTN262209:CTO262209 DDJ262209:DDK262209 DNF262209:DNG262209 DXB262209:DXC262209 EGX262209:EGY262209 EQT262209:EQU262209 FAP262209:FAQ262209 FKL262209:FKM262209 FUH262209:FUI262209 GED262209:GEE262209 GNZ262209:GOA262209 GXV262209:GXW262209 HHR262209:HHS262209 HRN262209:HRO262209 IBJ262209:IBK262209 ILF262209:ILG262209 IVB262209:IVC262209 JEX262209:JEY262209 JOT262209:JOU262209 JYP262209:JYQ262209 KIL262209:KIM262209 KSH262209:KSI262209 LCD262209:LCE262209 LLZ262209:LMA262209 LVV262209:LVW262209 MFR262209:MFS262209 MPN262209:MPO262209 MZJ262209:MZK262209 NJF262209:NJG262209 NTB262209:NTC262209 OCX262209:OCY262209 OMT262209:OMU262209 OWP262209:OWQ262209 PGL262209:PGM262209 PQH262209:PQI262209 QAD262209:QAE262209 QJZ262209:QKA262209 QTV262209:QTW262209 RDR262209:RDS262209 RNN262209:RNO262209 RXJ262209:RXK262209 SHF262209:SHG262209 SRB262209:SRC262209 TAX262209:TAY262209 TKT262209:TKU262209 TUP262209:TUQ262209 UEL262209:UEM262209 UOH262209:UOI262209 UYD262209:UYE262209 VHZ262209:VIA262209 VRV262209:VRW262209 WBR262209:WBS262209 WLN262209:WLO262209 WVJ262209:WVK262209 B327745:C327745 IX327745:IY327745 ST327745:SU327745 ACP327745:ACQ327745 AML327745:AMM327745 AWH327745:AWI327745 BGD327745:BGE327745 BPZ327745:BQA327745 BZV327745:BZW327745 CJR327745:CJS327745 CTN327745:CTO327745 DDJ327745:DDK327745 DNF327745:DNG327745 DXB327745:DXC327745 EGX327745:EGY327745 EQT327745:EQU327745 FAP327745:FAQ327745 FKL327745:FKM327745 FUH327745:FUI327745 GED327745:GEE327745 GNZ327745:GOA327745 GXV327745:GXW327745 HHR327745:HHS327745 HRN327745:HRO327745 IBJ327745:IBK327745 ILF327745:ILG327745 IVB327745:IVC327745 JEX327745:JEY327745 JOT327745:JOU327745 JYP327745:JYQ327745 KIL327745:KIM327745 KSH327745:KSI327745 LCD327745:LCE327745 LLZ327745:LMA327745 LVV327745:LVW327745 MFR327745:MFS327745 MPN327745:MPO327745 MZJ327745:MZK327745 NJF327745:NJG327745 NTB327745:NTC327745 OCX327745:OCY327745 OMT327745:OMU327745 OWP327745:OWQ327745 PGL327745:PGM327745 PQH327745:PQI327745 QAD327745:QAE327745 QJZ327745:QKA327745 QTV327745:QTW327745 RDR327745:RDS327745 RNN327745:RNO327745 RXJ327745:RXK327745 SHF327745:SHG327745 SRB327745:SRC327745 TAX327745:TAY327745 TKT327745:TKU327745 TUP327745:TUQ327745 UEL327745:UEM327745 UOH327745:UOI327745 UYD327745:UYE327745 VHZ327745:VIA327745 VRV327745:VRW327745 WBR327745:WBS327745 WLN327745:WLO327745 WVJ327745:WVK327745 B393281:C393281 IX393281:IY393281 ST393281:SU393281 ACP393281:ACQ393281 AML393281:AMM393281 AWH393281:AWI393281 BGD393281:BGE393281 BPZ393281:BQA393281 BZV393281:BZW393281 CJR393281:CJS393281 CTN393281:CTO393281 DDJ393281:DDK393281 DNF393281:DNG393281 DXB393281:DXC393281 EGX393281:EGY393281 EQT393281:EQU393281 FAP393281:FAQ393281 FKL393281:FKM393281 FUH393281:FUI393281 GED393281:GEE393281 GNZ393281:GOA393281 GXV393281:GXW393281 HHR393281:HHS393281 HRN393281:HRO393281 IBJ393281:IBK393281 ILF393281:ILG393281 IVB393281:IVC393281 JEX393281:JEY393281 JOT393281:JOU393281 JYP393281:JYQ393281 KIL393281:KIM393281 KSH393281:KSI393281 LCD393281:LCE393281 LLZ393281:LMA393281 LVV393281:LVW393281 MFR393281:MFS393281 MPN393281:MPO393281 MZJ393281:MZK393281 NJF393281:NJG393281 NTB393281:NTC393281 OCX393281:OCY393281 OMT393281:OMU393281 OWP393281:OWQ393281 PGL393281:PGM393281 PQH393281:PQI393281 QAD393281:QAE393281 QJZ393281:QKA393281 QTV393281:QTW393281 RDR393281:RDS393281 RNN393281:RNO393281 RXJ393281:RXK393281 SHF393281:SHG393281 SRB393281:SRC393281 TAX393281:TAY393281 TKT393281:TKU393281 TUP393281:TUQ393281 UEL393281:UEM393281 UOH393281:UOI393281 UYD393281:UYE393281 VHZ393281:VIA393281 VRV393281:VRW393281 WBR393281:WBS393281 WLN393281:WLO393281 WVJ393281:WVK393281 B458817:C458817 IX458817:IY458817 ST458817:SU458817 ACP458817:ACQ458817 AML458817:AMM458817 AWH458817:AWI458817 BGD458817:BGE458817 BPZ458817:BQA458817 BZV458817:BZW458817 CJR458817:CJS458817 CTN458817:CTO458817 DDJ458817:DDK458817 DNF458817:DNG458817 DXB458817:DXC458817 EGX458817:EGY458817 EQT458817:EQU458817 FAP458817:FAQ458817 FKL458817:FKM458817 FUH458817:FUI458817 GED458817:GEE458817 GNZ458817:GOA458817 GXV458817:GXW458817 HHR458817:HHS458817 HRN458817:HRO458817 IBJ458817:IBK458817 ILF458817:ILG458817 IVB458817:IVC458817 JEX458817:JEY458817 JOT458817:JOU458817 JYP458817:JYQ458817 KIL458817:KIM458817 KSH458817:KSI458817 LCD458817:LCE458817 LLZ458817:LMA458817 LVV458817:LVW458817 MFR458817:MFS458817 MPN458817:MPO458817 MZJ458817:MZK458817 NJF458817:NJG458817 NTB458817:NTC458817 OCX458817:OCY458817 OMT458817:OMU458817 OWP458817:OWQ458817 PGL458817:PGM458817 PQH458817:PQI458817 QAD458817:QAE458817 QJZ458817:QKA458817 QTV458817:QTW458817 RDR458817:RDS458817 RNN458817:RNO458817 RXJ458817:RXK458817 SHF458817:SHG458817 SRB458817:SRC458817 TAX458817:TAY458817 TKT458817:TKU458817 TUP458817:TUQ458817 UEL458817:UEM458817 UOH458817:UOI458817 UYD458817:UYE458817 VHZ458817:VIA458817 VRV458817:VRW458817 WBR458817:WBS458817 WLN458817:WLO458817 WVJ458817:WVK458817 B524353:C524353 IX524353:IY524353 ST524353:SU524353 ACP524353:ACQ524353 AML524353:AMM524353 AWH524353:AWI524353 BGD524353:BGE524353 BPZ524353:BQA524353 BZV524353:BZW524353 CJR524353:CJS524353 CTN524353:CTO524353 DDJ524353:DDK524353 DNF524353:DNG524353 DXB524353:DXC524353 EGX524353:EGY524353 EQT524353:EQU524353 FAP524353:FAQ524353 FKL524353:FKM524353 FUH524353:FUI524353 GED524353:GEE524353 GNZ524353:GOA524353 GXV524353:GXW524353 HHR524353:HHS524353 HRN524353:HRO524353 IBJ524353:IBK524353 ILF524353:ILG524353 IVB524353:IVC524353 JEX524353:JEY524353 JOT524353:JOU524353 JYP524353:JYQ524353 KIL524353:KIM524353 KSH524353:KSI524353 LCD524353:LCE524353 LLZ524353:LMA524353 LVV524353:LVW524353 MFR524353:MFS524353 MPN524353:MPO524353 MZJ524353:MZK524353 NJF524353:NJG524353 NTB524353:NTC524353 OCX524353:OCY524353 OMT524353:OMU524353 OWP524353:OWQ524353 PGL524353:PGM524353 PQH524353:PQI524353 QAD524353:QAE524353 QJZ524353:QKA524353 QTV524353:QTW524353 RDR524353:RDS524353 RNN524353:RNO524353 RXJ524353:RXK524353 SHF524353:SHG524353 SRB524353:SRC524353 TAX524353:TAY524353 TKT524353:TKU524353 TUP524353:TUQ524353 UEL524353:UEM524353 UOH524353:UOI524353 UYD524353:UYE524353 VHZ524353:VIA524353 VRV524353:VRW524353 WBR524353:WBS524353 WLN524353:WLO524353 WVJ524353:WVK524353 B589889:C589889 IX589889:IY589889 ST589889:SU589889 ACP589889:ACQ589889 AML589889:AMM589889 AWH589889:AWI589889 BGD589889:BGE589889 BPZ589889:BQA589889 BZV589889:BZW589889 CJR589889:CJS589889 CTN589889:CTO589889 DDJ589889:DDK589889 DNF589889:DNG589889 DXB589889:DXC589889 EGX589889:EGY589889 EQT589889:EQU589889 FAP589889:FAQ589889 FKL589889:FKM589889 FUH589889:FUI589889 GED589889:GEE589889 GNZ589889:GOA589889 GXV589889:GXW589889 HHR589889:HHS589889 HRN589889:HRO589889 IBJ589889:IBK589889 ILF589889:ILG589889 IVB589889:IVC589889 JEX589889:JEY589889 JOT589889:JOU589889 JYP589889:JYQ589889 KIL589889:KIM589889 KSH589889:KSI589889 LCD589889:LCE589889 LLZ589889:LMA589889 LVV589889:LVW589889 MFR589889:MFS589889 MPN589889:MPO589889 MZJ589889:MZK589889 NJF589889:NJG589889 NTB589889:NTC589889 OCX589889:OCY589889 OMT589889:OMU589889 OWP589889:OWQ589889 PGL589889:PGM589889 PQH589889:PQI589889 QAD589889:QAE589889 QJZ589889:QKA589889 QTV589889:QTW589889 RDR589889:RDS589889 RNN589889:RNO589889 RXJ589889:RXK589889 SHF589889:SHG589889 SRB589889:SRC589889 TAX589889:TAY589889 TKT589889:TKU589889 TUP589889:TUQ589889 UEL589889:UEM589889 UOH589889:UOI589889 UYD589889:UYE589889 VHZ589889:VIA589889 VRV589889:VRW589889 WBR589889:WBS589889 WLN589889:WLO589889 WVJ589889:WVK589889 B655425:C655425 IX655425:IY655425 ST655425:SU655425 ACP655425:ACQ655425 AML655425:AMM655425 AWH655425:AWI655425 BGD655425:BGE655425 BPZ655425:BQA655425 BZV655425:BZW655425 CJR655425:CJS655425 CTN655425:CTO655425 DDJ655425:DDK655425 DNF655425:DNG655425 DXB655425:DXC655425 EGX655425:EGY655425 EQT655425:EQU655425 FAP655425:FAQ655425 FKL655425:FKM655425 FUH655425:FUI655425 GED655425:GEE655425 GNZ655425:GOA655425 GXV655425:GXW655425 HHR655425:HHS655425 HRN655425:HRO655425 IBJ655425:IBK655425 ILF655425:ILG655425 IVB655425:IVC655425 JEX655425:JEY655425 JOT655425:JOU655425 JYP655425:JYQ655425 KIL655425:KIM655425 KSH655425:KSI655425 LCD655425:LCE655425 LLZ655425:LMA655425 LVV655425:LVW655425 MFR655425:MFS655425 MPN655425:MPO655425 MZJ655425:MZK655425 NJF655425:NJG655425 NTB655425:NTC655425 OCX655425:OCY655425 OMT655425:OMU655425 OWP655425:OWQ655425 PGL655425:PGM655425 PQH655425:PQI655425 QAD655425:QAE655425 QJZ655425:QKA655425 QTV655425:QTW655425 RDR655425:RDS655425 RNN655425:RNO655425 RXJ655425:RXK655425 SHF655425:SHG655425 SRB655425:SRC655425 TAX655425:TAY655425 TKT655425:TKU655425 TUP655425:TUQ655425 UEL655425:UEM655425 UOH655425:UOI655425 UYD655425:UYE655425 VHZ655425:VIA655425 VRV655425:VRW655425 WBR655425:WBS655425 WLN655425:WLO655425 WVJ655425:WVK655425 B720961:C720961 IX720961:IY720961 ST720961:SU720961 ACP720961:ACQ720961 AML720961:AMM720961 AWH720961:AWI720961 BGD720961:BGE720961 BPZ720961:BQA720961 BZV720961:BZW720961 CJR720961:CJS720961 CTN720961:CTO720961 DDJ720961:DDK720961 DNF720961:DNG720961 DXB720961:DXC720961 EGX720961:EGY720961 EQT720961:EQU720961 FAP720961:FAQ720961 FKL720961:FKM720961 FUH720961:FUI720961 GED720961:GEE720961 GNZ720961:GOA720961 GXV720961:GXW720961 HHR720961:HHS720961 HRN720961:HRO720961 IBJ720961:IBK720961 ILF720961:ILG720961 IVB720961:IVC720961 JEX720961:JEY720961 JOT720961:JOU720961 JYP720961:JYQ720961 KIL720961:KIM720961 KSH720961:KSI720961 LCD720961:LCE720961 LLZ720961:LMA720961 LVV720961:LVW720961 MFR720961:MFS720961 MPN720961:MPO720961 MZJ720961:MZK720961 NJF720961:NJG720961 NTB720961:NTC720961 OCX720961:OCY720961 OMT720961:OMU720961 OWP720961:OWQ720961 PGL720961:PGM720961 PQH720961:PQI720961 QAD720961:QAE720961 QJZ720961:QKA720961 QTV720961:QTW720961 RDR720961:RDS720961 RNN720961:RNO720961 RXJ720961:RXK720961 SHF720961:SHG720961 SRB720961:SRC720961 TAX720961:TAY720961 TKT720961:TKU720961 TUP720961:TUQ720961 UEL720961:UEM720961 UOH720961:UOI720961 UYD720961:UYE720961 VHZ720961:VIA720961 VRV720961:VRW720961 WBR720961:WBS720961 WLN720961:WLO720961 WVJ720961:WVK720961 B786497:C786497 IX786497:IY786497 ST786497:SU786497 ACP786497:ACQ786497 AML786497:AMM786497 AWH786497:AWI786497 BGD786497:BGE786497 BPZ786497:BQA786497 BZV786497:BZW786497 CJR786497:CJS786497 CTN786497:CTO786497 DDJ786497:DDK786497 DNF786497:DNG786497 DXB786497:DXC786497 EGX786497:EGY786497 EQT786497:EQU786497 FAP786497:FAQ786497 FKL786497:FKM786497 FUH786497:FUI786497 GED786497:GEE786497 GNZ786497:GOA786497 GXV786497:GXW786497 HHR786497:HHS786497 HRN786497:HRO786497 IBJ786497:IBK786497 ILF786497:ILG786497 IVB786497:IVC786497 JEX786497:JEY786497 JOT786497:JOU786497 JYP786497:JYQ786497 KIL786497:KIM786497 KSH786497:KSI786497 LCD786497:LCE786497 LLZ786497:LMA786497 LVV786497:LVW786497 MFR786497:MFS786497 MPN786497:MPO786497 MZJ786497:MZK786497 NJF786497:NJG786497 NTB786497:NTC786497 OCX786497:OCY786497 OMT786497:OMU786497 OWP786497:OWQ786497 PGL786497:PGM786497 PQH786497:PQI786497 QAD786497:QAE786497 QJZ786497:QKA786497 QTV786497:QTW786497 RDR786497:RDS786497 RNN786497:RNO786497 RXJ786497:RXK786497 SHF786497:SHG786497 SRB786497:SRC786497 TAX786497:TAY786497 TKT786497:TKU786497 TUP786497:TUQ786497 UEL786497:UEM786497 UOH786497:UOI786497 UYD786497:UYE786497 VHZ786497:VIA786497 VRV786497:VRW786497 WBR786497:WBS786497 WLN786497:WLO786497 WVJ786497:WVK786497 B852033:C852033 IX852033:IY852033 ST852033:SU852033 ACP852033:ACQ852033 AML852033:AMM852033 AWH852033:AWI852033 BGD852033:BGE852033 BPZ852033:BQA852033 BZV852033:BZW852033 CJR852033:CJS852033 CTN852033:CTO852033 DDJ852033:DDK852033 DNF852033:DNG852033 DXB852033:DXC852033 EGX852033:EGY852033 EQT852033:EQU852033 FAP852033:FAQ852033 FKL852033:FKM852033 FUH852033:FUI852033 GED852033:GEE852033 GNZ852033:GOA852033 GXV852033:GXW852033 HHR852033:HHS852033 HRN852033:HRO852033 IBJ852033:IBK852033 ILF852033:ILG852033 IVB852033:IVC852033 JEX852033:JEY852033 JOT852033:JOU852033 JYP852033:JYQ852033 KIL852033:KIM852033 KSH852033:KSI852033 LCD852033:LCE852033 LLZ852033:LMA852033 LVV852033:LVW852033 MFR852033:MFS852033 MPN852033:MPO852033 MZJ852033:MZK852033 NJF852033:NJG852033 NTB852033:NTC852033 OCX852033:OCY852033 OMT852033:OMU852033 OWP852033:OWQ852033 PGL852033:PGM852033 PQH852033:PQI852033 QAD852033:QAE852033 QJZ852033:QKA852033 QTV852033:QTW852033 RDR852033:RDS852033 RNN852033:RNO852033 RXJ852033:RXK852033 SHF852033:SHG852033 SRB852033:SRC852033 TAX852033:TAY852033 TKT852033:TKU852033 TUP852033:TUQ852033 UEL852033:UEM852033 UOH852033:UOI852033 UYD852033:UYE852033 VHZ852033:VIA852033 VRV852033:VRW852033 WBR852033:WBS852033 WLN852033:WLO852033 WVJ852033:WVK852033 B917569:C917569 IX917569:IY917569 ST917569:SU917569 ACP917569:ACQ917569 AML917569:AMM917569 AWH917569:AWI917569 BGD917569:BGE917569 BPZ917569:BQA917569 BZV917569:BZW917569 CJR917569:CJS917569 CTN917569:CTO917569 DDJ917569:DDK917569 DNF917569:DNG917569 DXB917569:DXC917569 EGX917569:EGY917569 EQT917569:EQU917569 FAP917569:FAQ917569 FKL917569:FKM917569 FUH917569:FUI917569 GED917569:GEE917569 GNZ917569:GOA917569 GXV917569:GXW917569 HHR917569:HHS917569 HRN917569:HRO917569 IBJ917569:IBK917569 ILF917569:ILG917569 IVB917569:IVC917569 JEX917569:JEY917569 JOT917569:JOU917569 JYP917569:JYQ917569 KIL917569:KIM917569 KSH917569:KSI917569 LCD917569:LCE917569 LLZ917569:LMA917569 LVV917569:LVW917569 MFR917569:MFS917569 MPN917569:MPO917569 MZJ917569:MZK917569 NJF917569:NJG917569 NTB917569:NTC917569 OCX917569:OCY917569 OMT917569:OMU917569 OWP917569:OWQ917569 PGL917569:PGM917569 PQH917569:PQI917569 QAD917569:QAE917569 QJZ917569:QKA917569 QTV917569:QTW917569 RDR917569:RDS917569 RNN917569:RNO917569 RXJ917569:RXK917569 SHF917569:SHG917569 SRB917569:SRC917569 TAX917569:TAY917569 TKT917569:TKU917569 TUP917569:TUQ917569 UEL917569:UEM917569 UOH917569:UOI917569 UYD917569:UYE917569 VHZ917569:VIA917569 VRV917569:VRW917569 WBR917569:WBS917569 WLN917569:WLO917569 WVJ917569:WVK917569 B983105:C983105 IX983105:IY983105 ST983105:SU983105 ACP983105:ACQ983105 AML983105:AMM983105 AWH983105:AWI983105 BGD983105:BGE983105 BPZ983105:BQA983105 BZV983105:BZW983105 CJR983105:CJS983105 CTN983105:CTO983105 DDJ983105:DDK983105 DNF983105:DNG983105 DXB983105:DXC983105 EGX983105:EGY983105 EQT983105:EQU983105 FAP983105:FAQ983105 FKL983105:FKM983105 FUH983105:FUI983105 GED983105:GEE983105 GNZ983105:GOA983105 GXV983105:GXW983105 HHR983105:HHS983105 HRN983105:HRO983105 IBJ983105:IBK983105 ILF983105:ILG983105 IVB983105:IVC983105 JEX983105:JEY983105 JOT983105:JOU983105 JYP983105:JYQ983105 KIL983105:KIM983105 KSH983105:KSI983105 LCD983105:LCE983105 LLZ983105:LMA983105 LVV983105:LVW983105 MFR983105:MFS983105 MPN983105:MPO983105 MZJ983105:MZK983105 NJF983105:NJG983105 NTB983105:NTC983105 OCX983105:OCY983105 OMT983105:OMU983105 OWP983105:OWQ983105 PGL983105:PGM983105 PQH983105:PQI983105 QAD983105:QAE983105 QJZ983105:QKA983105 QTV983105:QTW983105 RDR983105:RDS983105 RNN983105:RNO983105 RXJ983105:RXK983105 SHF983105:SHG983105 SRB983105:SRC983105 TAX983105:TAY983105 TKT983105:TKU983105 TUP983105:TUQ983105 UEL983105:UEM983105 UOH983105:UOI983105 UYD983105:UYE983105 VHZ983105:VIA983105 VRV983105:VRW983105 WBR983105:WBS983105 WLN983105:WLO983105 B65:C65">
      <formula1>$Y$52:$Y$56</formula1>
    </dataValidation>
    <dataValidation type="list" allowBlank="1" sqref="WVJ983104:WVK983104 IX64:IY64 ST64:SU64 ACP64:ACQ64 AML64:AMM64 AWH64:AWI64 BGD64:BGE64 BPZ64:BQA64 BZV64:BZW64 CJR64:CJS64 CTN64:CTO64 DDJ64:DDK64 DNF64:DNG64 DXB64:DXC64 EGX64:EGY64 EQT64:EQU64 FAP64:FAQ64 FKL64:FKM64 FUH64:FUI64 GED64:GEE64 GNZ64:GOA64 GXV64:GXW64 HHR64:HHS64 HRN64:HRO64 IBJ64:IBK64 ILF64:ILG64 IVB64:IVC64 JEX64:JEY64 JOT64:JOU64 JYP64:JYQ64 KIL64:KIM64 KSH64:KSI64 LCD64:LCE64 LLZ64:LMA64 LVV64:LVW64 MFR64:MFS64 MPN64:MPO64 MZJ64:MZK64 NJF64:NJG64 NTB64:NTC64 OCX64:OCY64 OMT64:OMU64 OWP64:OWQ64 PGL64:PGM64 PQH64:PQI64 QAD64:QAE64 QJZ64:QKA64 QTV64:QTW64 RDR64:RDS64 RNN64:RNO64 RXJ64:RXK64 SHF64:SHG64 SRB64:SRC64 TAX64:TAY64 TKT64:TKU64 TUP64:TUQ64 UEL64:UEM64 UOH64:UOI64 UYD64:UYE64 VHZ64:VIA64 VRV64:VRW64 WBR64:WBS64 WLN64:WLO64 WVJ64:WVK64 B65600:C65600 IX65600:IY65600 ST65600:SU65600 ACP65600:ACQ65600 AML65600:AMM65600 AWH65600:AWI65600 BGD65600:BGE65600 BPZ65600:BQA65600 BZV65600:BZW65600 CJR65600:CJS65600 CTN65600:CTO65600 DDJ65600:DDK65600 DNF65600:DNG65600 DXB65600:DXC65600 EGX65600:EGY65600 EQT65600:EQU65600 FAP65600:FAQ65600 FKL65600:FKM65600 FUH65600:FUI65600 GED65600:GEE65600 GNZ65600:GOA65600 GXV65600:GXW65600 HHR65600:HHS65600 HRN65600:HRO65600 IBJ65600:IBK65600 ILF65600:ILG65600 IVB65600:IVC65600 JEX65600:JEY65600 JOT65600:JOU65600 JYP65600:JYQ65600 KIL65600:KIM65600 KSH65600:KSI65600 LCD65600:LCE65600 LLZ65600:LMA65600 LVV65600:LVW65600 MFR65600:MFS65600 MPN65600:MPO65600 MZJ65600:MZK65600 NJF65600:NJG65600 NTB65600:NTC65600 OCX65600:OCY65600 OMT65600:OMU65600 OWP65600:OWQ65600 PGL65600:PGM65600 PQH65600:PQI65600 QAD65600:QAE65600 QJZ65600:QKA65600 QTV65600:QTW65600 RDR65600:RDS65600 RNN65600:RNO65600 RXJ65600:RXK65600 SHF65600:SHG65600 SRB65600:SRC65600 TAX65600:TAY65600 TKT65600:TKU65600 TUP65600:TUQ65600 UEL65600:UEM65600 UOH65600:UOI65600 UYD65600:UYE65600 VHZ65600:VIA65600 VRV65600:VRW65600 WBR65600:WBS65600 WLN65600:WLO65600 WVJ65600:WVK65600 B131136:C131136 IX131136:IY131136 ST131136:SU131136 ACP131136:ACQ131136 AML131136:AMM131136 AWH131136:AWI131136 BGD131136:BGE131136 BPZ131136:BQA131136 BZV131136:BZW131136 CJR131136:CJS131136 CTN131136:CTO131136 DDJ131136:DDK131136 DNF131136:DNG131136 DXB131136:DXC131136 EGX131136:EGY131136 EQT131136:EQU131136 FAP131136:FAQ131136 FKL131136:FKM131136 FUH131136:FUI131136 GED131136:GEE131136 GNZ131136:GOA131136 GXV131136:GXW131136 HHR131136:HHS131136 HRN131136:HRO131136 IBJ131136:IBK131136 ILF131136:ILG131136 IVB131136:IVC131136 JEX131136:JEY131136 JOT131136:JOU131136 JYP131136:JYQ131136 KIL131136:KIM131136 KSH131136:KSI131136 LCD131136:LCE131136 LLZ131136:LMA131136 LVV131136:LVW131136 MFR131136:MFS131136 MPN131136:MPO131136 MZJ131136:MZK131136 NJF131136:NJG131136 NTB131136:NTC131136 OCX131136:OCY131136 OMT131136:OMU131136 OWP131136:OWQ131136 PGL131136:PGM131136 PQH131136:PQI131136 QAD131136:QAE131136 QJZ131136:QKA131136 QTV131136:QTW131136 RDR131136:RDS131136 RNN131136:RNO131136 RXJ131136:RXK131136 SHF131136:SHG131136 SRB131136:SRC131136 TAX131136:TAY131136 TKT131136:TKU131136 TUP131136:TUQ131136 UEL131136:UEM131136 UOH131136:UOI131136 UYD131136:UYE131136 VHZ131136:VIA131136 VRV131136:VRW131136 WBR131136:WBS131136 WLN131136:WLO131136 WVJ131136:WVK131136 B196672:C196672 IX196672:IY196672 ST196672:SU196672 ACP196672:ACQ196672 AML196672:AMM196672 AWH196672:AWI196672 BGD196672:BGE196672 BPZ196672:BQA196672 BZV196672:BZW196672 CJR196672:CJS196672 CTN196672:CTO196672 DDJ196672:DDK196672 DNF196672:DNG196672 DXB196672:DXC196672 EGX196672:EGY196672 EQT196672:EQU196672 FAP196672:FAQ196672 FKL196672:FKM196672 FUH196672:FUI196672 GED196672:GEE196672 GNZ196672:GOA196672 GXV196672:GXW196672 HHR196672:HHS196672 HRN196672:HRO196672 IBJ196672:IBK196672 ILF196672:ILG196672 IVB196672:IVC196672 JEX196672:JEY196672 JOT196672:JOU196672 JYP196672:JYQ196672 KIL196672:KIM196672 KSH196672:KSI196672 LCD196672:LCE196672 LLZ196672:LMA196672 LVV196672:LVW196672 MFR196672:MFS196672 MPN196672:MPO196672 MZJ196672:MZK196672 NJF196672:NJG196672 NTB196672:NTC196672 OCX196672:OCY196672 OMT196672:OMU196672 OWP196672:OWQ196672 PGL196672:PGM196672 PQH196672:PQI196672 QAD196672:QAE196672 QJZ196672:QKA196672 QTV196672:QTW196672 RDR196672:RDS196672 RNN196672:RNO196672 RXJ196672:RXK196672 SHF196672:SHG196672 SRB196672:SRC196672 TAX196672:TAY196672 TKT196672:TKU196672 TUP196672:TUQ196672 UEL196672:UEM196672 UOH196672:UOI196672 UYD196672:UYE196672 VHZ196672:VIA196672 VRV196672:VRW196672 WBR196672:WBS196672 WLN196672:WLO196672 WVJ196672:WVK196672 B262208:C262208 IX262208:IY262208 ST262208:SU262208 ACP262208:ACQ262208 AML262208:AMM262208 AWH262208:AWI262208 BGD262208:BGE262208 BPZ262208:BQA262208 BZV262208:BZW262208 CJR262208:CJS262208 CTN262208:CTO262208 DDJ262208:DDK262208 DNF262208:DNG262208 DXB262208:DXC262208 EGX262208:EGY262208 EQT262208:EQU262208 FAP262208:FAQ262208 FKL262208:FKM262208 FUH262208:FUI262208 GED262208:GEE262208 GNZ262208:GOA262208 GXV262208:GXW262208 HHR262208:HHS262208 HRN262208:HRO262208 IBJ262208:IBK262208 ILF262208:ILG262208 IVB262208:IVC262208 JEX262208:JEY262208 JOT262208:JOU262208 JYP262208:JYQ262208 KIL262208:KIM262208 KSH262208:KSI262208 LCD262208:LCE262208 LLZ262208:LMA262208 LVV262208:LVW262208 MFR262208:MFS262208 MPN262208:MPO262208 MZJ262208:MZK262208 NJF262208:NJG262208 NTB262208:NTC262208 OCX262208:OCY262208 OMT262208:OMU262208 OWP262208:OWQ262208 PGL262208:PGM262208 PQH262208:PQI262208 QAD262208:QAE262208 QJZ262208:QKA262208 QTV262208:QTW262208 RDR262208:RDS262208 RNN262208:RNO262208 RXJ262208:RXK262208 SHF262208:SHG262208 SRB262208:SRC262208 TAX262208:TAY262208 TKT262208:TKU262208 TUP262208:TUQ262208 UEL262208:UEM262208 UOH262208:UOI262208 UYD262208:UYE262208 VHZ262208:VIA262208 VRV262208:VRW262208 WBR262208:WBS262208 WLN262208:WLO262208 WVJ262208:WVK262208 B327744:C327744 IX327744:IY327744 ST327744:SU327744 ACP327744:ACQ327744 AML327744:AMM327744 AWH327744:AWI327744 BGD327744:BGE327744 BPZ327744:BQA327744 BZV327744:BZW327744 CJR327744:CJS327744 CTN327744:CTO327744 DDJ327744:DDK327744 DNF327744:DNG327744 DXB327744:DXC327744 EGX327744:EGY327744 EQT327744:EQU327744 FAP327744:FAQ327744 FKL327744:FKM327744 FUH327744:FUI327744 GED327744:GEE327744 GNZ327744:GOA327744 GXV327744:GXW327744 HHR327744:HHS327744 HRN327744:HRO327744 IBJ327744:IBK327744 ILF327744:ILG327744 IVB327744:IVC327744 JEX327744:JEY327744 JOT327744:JOU327744 JYP327744:JYQ327744 KIL327744:KIM327744 KSH327744:KSI327744 LCD327744:LCE327744 LLZ327744:LMA327744 LVV327744:LVW327744 MFR327744:MFS327744 MPN327744:MPO327744 MZJ327744:MZK327744 NJF327744:NJG327744 NTB327744:NTC327744 OCX327744:OCY327744 OMT327744:OMU327744 OWP327744:OWQ327744 PGL327744:PGM327744 PQH327744:PQI327744 QAD327744:QAE327744 QJZ327744:QKA327744 QTV327744:QTW327744 RDR327744:RDS327744 RNN327744:RNO327744 RXJ327744:RXK327744 SHF327744:SHG327744 SRB327744:SRC327744 TAX327744:TAY327744 TKT327744:TKU327744 TUP327744:TUQ327744 UEL327744:UEM327744 UOH327744:UOI327744 UYD327744:UYE327744 VHZ327744:VIA327744 VRV327744:VRW327744 WBR327744:WBS327744 WLN327744:WLO327744 WVJ327744:WVK327744 B393280:C393280 IX393280:IY393280 ST393280:SU393280 ACP393280:ACQ393280 AML393280:AMM393280 AWH393280:AWI393280 BGD393280:BGE393280 BPZ393280:BQA393280 BZV393280:BZW393280 CJR393280:CJS393280 CTN393280:CTO393280 DDJ393280:DDK393280 DNF393280:DNG393280 DXB393280:DXC393280 EGX393280:EGY393280 EQT393280:EQU393280 FAP393280:FAQ393280 FKL393280:FKM393280 FUH393280:FUI393280 GED393280:GEE393280 GNZ393280:GOA393280 GXV393280:GXW393280 HHR393280:HHS393280 HRN393280:HRO393280 IBJ393280:IBK393280 ILF393280:ILG393280 IVB393280:IVC393280 JEX393280:JEY393280 JOT393280:JOU393280 JYP393280:JYQ393280 KIL393280:KIM393280 KSH393280:KSI393280 LCD393280:LCE393280 LLZ393280:LMA393280 LVV393280:LVW393280 MFR393280:MFS393280 MPN393280:MPO393280 MZJ393280:MZK393280 NJF393280:NJG393280 NTB393280:NTC393280 OCX393280:OCY393280 OMT393280:OMU393280 OWP393280:OWQ393280 PGL393280:PGM393280 PQH393280:PQI393280 QAD393280:QAE393280 QJZ393280:QKA393280 QTV393280:QTW393280 RDR393280:RDS393280 RNN393280:RNO393280 RXJ393280:RXK393280 SHF393280:SHG393280 SRB393280:SRC393280 TAX393280:TAY393280 TKT393280:TKU393280 TUP393280:TUQ393280 UEL393280:UEM393280 UOH393280:UOI393280 UYD393280:UYE393280 VHZ393280:VIA393280 VRV393280:VRW393280 WBR393280:WBS393280 WLN393280:WLO393280 WVJ393280:WVK393280 B458816:C458816 IX458816:IY458816 ST458816:SU458816 ACP458816:ACQ458816 AML458816:AMM458816 AWH458816:AWI458816 BGD458816:BGE458816 BPZ458816:BQA458816 BZV458816:BZW458816 CJR458816:CJS458816 CTN458816:CTO458816 DDJ458816:DDK458816 DNF458816:DNG458816 DXB458816:DXC458816 EGX458816:EGY458816 EQT458816:EQU458816 FAP458816:FAQ458816 FKL458816:FKM458816 FUH458816:FUI458816 GED458816:GEE458816 GNZ458816:GOA458816 GXV458816:GXW458816 HHR458816:HHS458816 HRN458816:HRO458816 IBJ458816:IBK458816 ILF458816:ILG458816 IVB458816:IVC458816 JEX458816:JEY458816 JOT458816:JOU458816 JYP458816:JYQ458816 KIL458816:KIM458816 KSH458816:KSI458816 LCD458816:LCE458816 LLZ458816:LMA458816 LVV458816:LVW458816 MFR458816:MFS458816 MPN458816:MPO458816 MZJ458816:MZK458816 NJF458816:NJG458816 NTB458816:NTC458816 OCX458816:OCY458816 OMT458816:OMU458816 OWP458816:OWQ458816 PGL458816:PGM458816 PQH458816:PQI458816 QAD458816:QAE458816 QJZ458816:QKA458816 QTV458816:QTW458816 RDR458816:RDS458816 RNN458816:RNO458816 RXJ458816:RXK458816 SHF458816:SHG458816 SRB458816:SRC458816 TAX458816:TAY458816 TKT458816:TKU458816 TUP458816:TUQ458816 UEL458816:UEM458816 UOH458816:UOI458816 UYD458816:UYE458816 VHZ458816:VIA458816 VRV458816:VRW458816 WBR458816:WBS458816 WLN458816:WLO458816 WVJ458816:WVK458816 B524352:C524352 IX524352:IY524352 ST524352:SU524352 ACP524352:ACQ524352 AML524352:AMM524352 AWH524352:AWI524352 BGD524352:BGE524352 BPZ524352:BQA524352 BZV524352:BZW524352 CJR524352:CJS524352 CTN524352:CTO524352 DDJ524352:DDK524352 DNF524352:DNG524352 DXB524352:DXC524352 EGX524352:EGY524352 EQT524352:EQU524352 FAP524352:FAQ524352 FKL524352:FKM524352 FUH524352:FUI524352 GED524352:GEE524352 GNZ524352:GOA524352 GXV524352:GXW524352 HHR524352:HHS524352 HRN524352:HRO524352 IBJ524352:IBK524352 ILF524352:ILG524352 IVB524352:IVC524352 JEX524352:JEY524352 JOT524352:JOU524352 JYP524352:JYQ524352 KIL524352:KIM524352 KSH524352:KSI524352 LCD524352:LCE524352 LLZ524352:LMA524352 LVV524352:LVW524352 MFR524352:MFS524352 MPN524352:MPO524352 MZJ524352:MZK524352 NJF524352:NJG524352 NTB524352:NTC524352 OCX524352:OCY524352 OMT524352:OMU524352 OWP524352:OWQ524352 PGL524352:PGM524352 PQH524352:PQI524352 QAD524352:QAE524352 QJZ524352:QKA524352 QTV524352:QTW524352 RDR524352:RDS524352 RNN524352:RNO524352 RXJ524352:RXK524352 SHF524352:SHG524352 SRB524352:SRC524352 TAX524352:TAY524352 TKT524352:TKU524352 TUP524352:TUQ524352 UEL524352:UEM524352 UOH524352:UOI524352 UYD524352:UYE524352 VHZ524352:VIA524352 VRV524352:VRW524352 WBR524352:WBS524352 WLN524352:WLO524352 WVJ524352:WVK524352 B589888:C589888 IX589888:IY589888 ST589888:SU589888 ACP589888:ACQ589888 AML589888:AMM589888 AWH589888:AWI589888 BGD589888:BGE589888 BPZ589888:BQA589888 BZV589888:BZW589888 CJR589888:CJS589888 CTN589888:CTO589888 DDJ589888:DDK589888 DNF589888:DNG589888 DXB589888:DXC589888 EGX589888:EGY589888 EQT589888:EQU589888 FAP589888:FAQ589888 FKL589888:FKM589888 FUH589888:FUI589888 GED589888:GEE589888 GNZ589888:GOA589888 GXV589888:GXW589888 HHR589888:HHS589888 HRN589888:HRO589888 IBJ589888:IBK589888 ILF589888:ILG589888 IVB589888:IVC589888 JEX589888:JEY589888 JOT589888:JOU589888 JYP589888:JYQ589888 KIL589888:KIM589888 KSH589888:KSI589888 LCD589888:LCE589888 LLZ589888:LMA589888 LVV589888:LVW589888 MFR589888:MFS589888 MPN589888:MPO589888 MZJ589888:MZK589888 NJF589888:NJG589888 NTB589888:NTC589888 OCX589888:OCY589888 OMT589888:OMU589888 OWP589888:OWQ589888 PGL589888:PGM589888 PQH589888:PQI589888 QAD589888:QAE589888 QJZ589888:QKA589888 QTV589888:QTW589888 RDR589888:RDS589888 RNN589888:RNO589888 RXJ589888:RXK589888 SHF589888:SHG589888 SRB589888:SRC589888 TAX589888:TAY589888 TKT589888:TKU589888 TUP589888:TUQ589888 UEL589888:UEM589888 UOH589888:UOI589888 UYD589888:UYE589888 VHZ589888:VIA589888 VRV589888:VRW589888 WBR589888:WBS589888 WLN589888:WLO589888 WVJ589888:WVK589888 B655424:C655424 IX655424:IY655424 ST655424:SU655424 ACP655424:ACQ655424 AML655424:AMM655424 AWH655424:AWI655424 BGD655424:BGE655424 BPZ655424:BQA655424 BZV655424:BZW655424 CJR655424:CJS655424 CTN655424:CTO655424 DDJ655424:DDK655424 DNF655424:DNG655424 DXB655424:DXC655424 EGX655424:EGY655424 EQT655424:EQU655424 FAP655424:FAQ655424 FKL655424:FKM655424 FUH655424:FUI655424 GED655424:GEE655424 GNZ655424:GOA655424 GXV655424:GXW655424 HHR655424:HHS655424 HRN655424:HRO655424 IBJ655424:IBK655424 ILF655424:ILG655424 IVB655424:IVC655424 JEX655424:JEY655424 JOT655424:JOU655424 JYP655424:JYQ655424 KIL655424:KIM655424 KSH655424:KSI655424 LCD655424:LCE655424 LLZ655424:LMA655424 LVV655424:LVW655424 MFR655424:MFS655424 MPN655424:MPO655424 MZJ655424:MZK655424 NJF655424:NJG655424 NTB655424:NTC655424 OCX655424:OCY655424 OMT655424:OMU655424 OWP655424:OWQ655424 PGL655424:PGM655424 PQH655424:PQI655424 QAD655424:QAE655424 QJZ655424:QKA655424 QTV655424:QTW655424 RDR655424:RDS655424 RNN655424:RNO655424 RXJ655424:RXK655424 SHF655424:SHG655424 SRB655424:SRC655424 TAX655424:TAY655424 TKT655424:TKU655424 TUP655424:TUQ655424 UEL655424:UEM655424 UOH655424:UOI655424 UYD655424:UYE655424 VHZ655424:VIA655424 VRV655424:VRW655424 WBR655424:WBS655424 WLN655424:WLO655424 WVJ655424:WVK655424 B720960:C720960 IX720960:IY720960 ST720960:SU720960 ACP720960:ACQ720960 AML720960:AMM720960 AWH720960:AWI720960 BGD720960:BGE720960 BPZ720960:BQA720960 BZV720960:BZW720960 CJR720960:CJS720960 CTN720960:CTO720960 DDJ720960:DDK720960 DNF720960:DNG720960 DXB720960:DXC720960 EGX720960:EGY720960 EQT720960:EQU720960 FAP720960:FAQ720960 FKL720960:FKM720960 FUH720960:FUI720960 GED720960:GEE720960 GNZ720960:GOA720960 GXV720960:GXW720960 HHR720960:HHS720960 HRN720960:HRO720960 IBJ720960:IBK720960 ILF720960:ILG720960 IVB720960:IVC720960 JEX720960:JEY720960 JOT720960:JOU720960 JYP720960:JYQ720960 KIL720960:KIM720960 KSH720960:KSI720960 LCD720960:LCE720960 LLZ720960:LMA720960 LVV720960:LVW720960 MFR720960:MFS720960 MPN720960:MPO720960 MZJ720960:MZK720960 NJF720960:NJG720960 NTB720960:NTC720960 OCX720960:OCY720960 OMT720960:OMU720960 OWP720960:OWQ720960 PGL720960:PGM720960 PQH720960:PQI720960 QAD720960:QAE720960 QJZ720960:QKA720960 QTV720960:QTW720960 RDR720960:RDS720960 RNN720960:RNO720960 RXJ720960:RXK720960 SHF720960:SHG720960 SRB720960:SRC720960 TAX720960:TAY720960 TKT720960:TKU720960 TUP720960:TUQ720960 UEL720960:UEM720960 UOH720960:UOI720960 UYD720960:UYE720960 VHZ720960:VIA720960 VRV720960:VRW720960 WBR720960:WBS720960 WLN720960:WLO720960 WVJ720960:WVK720960 B786496:C786496 IX786496:IY786496 ST786496:SU786496 ACP786496:ACQ786496 AML786496:AMM786496 AWH786496:AWI786496 BGD786496:BGE786496 BPZ786496:BQA786496 BZV786496:BZW786496 CJR786496:CJS786496 CTN786496:CTO786496 DDJ786496:DDK786496 DNF786496:DNG786496 DXB786496:DXC786496 EGX786496:EGY786496 EQT786496:EQU786496 FAP786496:FAQ786496 FKL786496:FKM786496 FUH786496:FUI786496 GED786496:GEE786496 GNZ786496:GOA786496 GXV786496:GXW786496 HHR786496:HHS786496 HRN786496:HRO786496 IBJ786496:IBK786496 ILF786496:ILG786496 IVB786496:IVC786496 JEX786496:JEY786496 JOT786496:JOU786496 JYP786496:JYQ786496 KIL786496:KIM786496 KSH786496:KSI786496 LCD786496:LCE786496 LLZ786496:LMA786496 LVV786496:LVW786496 MFR786496:MFS786496 MPN786496:MPO786496 MZJ786496:MZK786496 NJF786496:NJG786496 NTB786496:NTC786496 OCX786496:OCY786496 OMT786496:OMU786496 OWP786496:OWQ786496 PGL786496:PGM786496 PQH786496:PQI786496 QAD786496:QAE786496 QJZ786496:QKA786496 QTV786496:QTW786496 RDR786496:RDS786496 RNN786496:RNO786496 RXJ786496:RXK786496 SHF786496:SHG786496 SRB786496:SRC786496 TAX786496:TAY786496 TKT786496:TKU786496 TUP786496:TUQ786496 UEL786496:UEM786496 UOH786496:UOI786496 UYD786496:UYE786496 VHZ786496:VIA786496 VRV786496:VRW786496 WBR786496:WBS786496 WLN786496:WLO786496 WVJ786496:WVK786496 B852032:C852032 IX852032:IY852032 ST852032:SU852032 ACP852032:ACQ852032 AML852032:AMM852032 AWH852032:AWI852032 BGD852032:BGE852032 BPZ852032:BQA852032 BZV852032:BZW852032 CJR852032:CJS852032 CTN852032:CTO852032 DDJ852032:DDK852032 DNF852032:DNG852032 DXB852032:DXC852032 EGX852032:EGY852032 EQT852032:EQU852032 FAP852032:FAQ852032 FKL852032:FKM852032 FUH852032:FUI852032 GED852032:GEE852032 GNZ852032:GOA852032 GXV852032:GXW852032 HHR852032:HHS852032 HRN852032:HRO852032 IBJ852032:IBK852032 ILF852032:ILG852032 IVB852032:IVC852032 JEX852032:JEY852032 JOT852032:JOU852032 JYP852032:JYQ852032 KIL852032:KIM852032 KSH852032:KSI852032 LCD852032:LCE852032 LLZ852032:LMA852032 LVV852032:LVW852032 MFR852032:MFS852032 MPN852032:MPO852032 MZJ852032:MZK852032 NJF852032:NJG852032 NTB852032:NTC852032 OCX852032:OCY852032 OMT852032:OMU852032 OWP852032:OWQ852032 PGL852032:PGM852032 PQH852032:PQI852032 QAD852032:QAE852032 QJZ852032:QKA852032 QTV852032:QTW852032 RDR852032:RDS852032 RNN852032:RNO852032 RXJ852032:RXK852032 SHF852032:SHG852032 SRB852032:SRC852032 TAX852032:TAY852032 TKT852032:TKU852032 TUP852032:TUQ852032 UEL852032:UEM852032 UOH852032:UOI852032 UYD852032:UYE852032 VHZ852032:VIA852032 VRV852032:VRW852032 WBR852032:WBS852032 WLN852032:WLO852032 WVJ852032:WVK852032 B917568:C917568 IX917568:IY917568 ST917568:SU917568 ACP917568:ACQ917568 AML917568:AMM917568 AWH917568:AWI917568 BGD917568:BGE917568 BPZ917568:BQA917568 BZV917568:BZW917568 CJR917568:CJS917568 CTN917568:CTO917568 DDJ917568:DDK917568 DNF917568:DNG917568 DXB917568:DXC917568 EGX917568:EGY917568 EQT917568:EQU917568 FAP917568:FAQ917568 FKL917568:FKM917568 FUH917568:FUI917568 GED917568:GEE917568 GNZ917568:GOA917568 GXV917568:GXW917568 HHR917568:HHS917568 HRN917568:HRO917568 IBJ917568:IBK917568 ILF917568:ILG917568 IVB917568:IVC917568 JEX917568:JEY917568 JOT917568:JOU917568 JYP917568:JYQ917568 KIL917568:KIM917568 KSH917568:KSI917568 LCD917568:LCE917568 LLZ917568:LMA917568 LVV917568:LVW917568 MFR917568:MFS917568 MPN917568:MPO917568 MZJ917568:MZK917568 NJF917568:NJG917568 NTB917568:NTC917568 OCX917568:OCY917568 OMT917568:OMU917568 OWP917568:OWQ917568 PGL917568:PGM917568 PQH917568:PQI917568 QAD917568:QAE917568 QJZ917568:QKA917568 QTV917568:QTW917568 RDR917568:RDS917568 RNN917568:RNO917568 RXJ917568:RXK917568 SHF917568:SHG917568 SRB917568:SRC917568 TAX917568:TAY917568 TKT917568:TKU917568 TUP917568:TUQ917568 UEL917568:UEM917568 UOH917568:UOI917568 UYD917568:UYE917568 VHZ917568:VIA917568 VRV917568:VRW917568 WBR917568:WBS917568 WLN917568:WLO917568 WVJ917568:WVK917568 B983104:C983104 IX983104:IY983104 ST983104:SU983104 ACP983104:ACQ983104 AML983104:AMM983104 AWH983104:AWI983104 BGD983104:BGE983104 BPZ983104:BQA983104 BZV983104:BZW983104 CJR983104:CJS983104 CTN983104:CTO983104 DDJ983104:DDK983104 DNF983104:DNG983104 DXB983104:DXC983104 EGX983104:EGY983104 EQT983104:EQU983104 FAP983104:FAQ983104 FKL983104:FKM983104 FUH983104:FUI983104 GED983104:GEE983104 GNZ983104:GOA983104 GXV983104:GXW983104 HHR983104:HHS983104 HRN983104:HRO983104 IBJ983104:IBK983104 ILF983104:ILG983104 IVB983104:IVC983104 JEX983104:JEY983104 JOT983104:JOU983104 JYP983104:JYQ983104 KIL983104:KIM983104 KSH983104:KSI983104 LCD983104:LCE983104 LLZ983104:LMA983104 LVV983104:LVW983104 MFR983104:MFS983104 MPN983104:MPO983104 MZJ983104:MZK983104 NJF983104:NJG983104 NTB983104:NTC983104 OCX983104:OCY983104 OMT983104:OMU983104 OWP983104:OWQ983104 PGL983104:PGM983104 PQH983104:PQI983104 QAD983104:QAE983104 QJZ983104:QKA983104 QTV983104:QTW983104 RDR983104:RDS983104 RNN983104:RNO983104 RXJ983104:RXK983104 SHF983104:SHG983104 SRB983104:SRC983104 TAX983104:TAY983104 TKT983104:TKU983104 TUP983104:TUQ983104 UEL983104:UEM983104 UOH983104:UOI983104 UYD983104:UYE983104 VHZ983104:VIA983104 VRV983104:VRW983104 WBR983104:WBS983104 WLN983104:WLO983104 B64:C64">
      <formula1>$X$52:$X$58</formula1>
    </dataValidation>
    <dataValidation type="list" allowBlank="1" sqref="WVJ983103:WVK983103 IX63:IY63 ST63:SU63 ACP63:ACQ63 AML63:AMM63 AWH63:AWI63 BGD63:BGE63 BPZ63:BQA63 BZV63:BZW63 CJR63:CJS63 CTN63:CTO63 DDJ63:DDK63 DNF63:DNG63 DXB63:DXC63 EGX63:EGY63 EQT63:EQU63 FAP63:FAQ63 FKL63:FKM63 FUH63:FUI63 GED63:GEE63 GNZ63:GOA63 GXV63:GXW63 HHR63:HHS63 HRN63:HRO63 IBJ63:IBK63 ILF63:ILG63 IVB63:IVC63 JEX63:JEY63 JOT63:JOU63 JYP63:JYQ63 KIL63:KIM63 KSH63:KSI63 LCD63:LCE63 LLZ63:LMA63 LVV63:LVW63 MFR63:MFS63 MPN63:MPO63 MZJ63:MZK63 NJF63:NJG63 NTB63:NTC63 OCX63:OCY63 OMT63:OMU63 OWP63:OWQ63 PGL63:PGM63 PQH63:PQI63 QAD63:QAE63 QJZ63:QKA63 QTV63:QTW63 RDR63:RDS63 RNN63:RNO63 RXJ63:RXK63 SHF63:SHG63 SRB63:SRC63 TAX63:TAY63 TKT63:TKU63 TUP63:TUQ63 UEL63:UEM63 UOH63:UOI63 UYD63:UYE63 VHZ63:VIA63 VRV63:VRW63 WBR63:WBS63 WLN63:WLO63 WVJ63:WVK63 B65599:C65599 IX65599:IY65599 ST65599:SU65599 ACP65599:ACQ65599 AML65599:AMM65599 AWH65599:AWI65599 BGD65599:BGE65599 BPZ65599:BQA65599 BZV65599:BZW65599 CJR65599:CJS65599 CTN65599:CTO65599 DDJ65599:DDK65599 DNF65599:DNG65599 DXB65599:DXC65599 EGX65599:EGY65599 EQT65599:EQU65599 FAP65599:FAQ65599 FKL65599:FKM65599 FUH65599:FUI65599 GED65599:GEE65599 GNZ65599:GOA65599 GXV65599:GXW65599 HHR65599:HHS65599 HRN65599:HRO65599 IBJ65599:IBK65599 ILF65599:ILG65599 IVB65599:IVC65599 JEX65599:JEY65599 JOT65599:JOU65599 JYP65599:JYQ65599 KIL65599:KIM65599 KSH65599:KSI65599 LCD65599:LCE65599 LLZ65599:LMA65599 LVV65599:LVW65599 MFR65599:MFS65599 MPN65599:MPO65599 MZJ65599:MZK65599 NJF65599:NJG65599 NTB65599:NTC65599 OCX65599:OCY65599 OMT65599:OMU65599 OWP65599:OWQ65599 PGL65599:PGM65599 PQH65599:PQI65599 QAD65599:QAE65599 QJZ65599:QKA65599 QTV65599:QTW65599 RDR65599:RDS65599 RNN65599:RNO65599 RXJ65599:RXK65599 SHF65599:SHG65599 SRB65599:SRC65599 TAX65599:TAY65599 TKT65599:TKU65599 TUP65599:TUQ65599 UEL65599:UEM65599 UOH65599:UOI65599 UYD65599:UYE65599 VHZ65599:VIA65599 VRV65599:VRW65599 WBR65599:WBS65599 WLN65599:WLO65599 WVJ65599:WVK65599 B131135:C131135 IX131135:IY131135 ST131135:SU131135 ACP131135:ACQ131135 AML131135:AMM131135 AWH131135:AWI131135 BGD131135:BGE131135 BPZ131135:BQA131135 BZV131135:BZW131135 CJR131135:CJS131135 CTN131135:CTO131135 DDJ131135:DDK131135 DNF131135:DNG131135 DXB131135:DXC131135 EGX131135:EGY131135 EQT131135:EQU131135 FAP131135:FAQ131135 FKL131135:FKM131135 FUH131135:FUI131135 GED131135:GEE131135 GNZ131135:GOA131135 GXV131135:GXW131135 HHR131135:HHS131135 HRN131135:HRO131135 IBJ131135:IBK131135 ILF131135:ILG131135 IVB131135:IVC131135 JEX131135:JEY131135 JOT131135:JOU131135 JYP131135:JYQ131135 KIL131135:KIM131135 KSH131135:KSI131135 LCD131135:LCE131135 LLZ131135:LMA131135 LVV131135:LVW131135 MFR131135:MFS131135 MPN131135:MPO131135 MZJ131135:MZK131135 NJF131135:NJG131135 NTB131135:NTC131135 OCX131135:OCY131135 OMT131135:OMU131135 OWP131135:OWQ131135 PGL131135:PGM131135 PQH131135:PQI131135 QAD131135:QAE131135 QJZ131135:QKA131135 QTV131135:QTW131135 RDR131135:RDS131135 RNN131135:RNO131135 RXJ131135:RXK131135 SHF131135:SHG131135 SRB131135:SRC131135 TAX131135:TAY131135 TKT131135:TKU131135 TUP131135:TUQ131135 UEL131135:UEM131135 UOH131135:UOI131135 UYD131135:UYE131135 VHZ131135:VIA131135 VRV131135:VRW131135 WBR131135:WBS131135 WLN131135:WLO131135 WVJ131135:WVK131135 B196671:C196671 IX196671:IY196671 ST196671:SU196671 ACP196671:ACQ196671 AML196671:AMM196671 AWH196671:AWI196671 BGD196671:BGE196671 BPZ196671:BQA196671 BZV196671:BZW196671 CJR196671:CJS196671 CTN196671:CTO196671 DDJ196671:DDK196671 DNF196671:DNG196671 DXB196671:DXC196671 EGX196671:EGY196671 EQT196671:EQU196671 FAP196671:FAQ196671 FKL196671:FKM196671 FUH196671:FUI196671 GED196671:GEE196671 GNZ196671:GOA196671 GXV196671:GXW196671 HHR196671:HHS196671 HRN196671:HRO196671 IBJ196671:IBK196671 ILF196671:ILG196671 IVB196671:IVC196671 JEX196671:JEY196671 JOT196671:JOU196671 JYP196671:JYQ196671 KIL196671:KIM196671 KSH196671:KSI196671 LCD196671:LCE196671 LLZ196671:LMA196671 LVV196671:LVW196671 MFR196671:MFS196671 MPN196671:MPO196671 MZJ196671:MZK196671 NJF196671:NJG196671 NTB196671:NTC196671 OCX196671:OCY196671 OMT196671:OMU196671 OWP196671:OWQ196671 PGL196671:PGM196671 PQH196671:PQI196671 QAD196671:QAE196671 QJZ196671:QKA196671 QTV196671:QTW196671 RDR196671:RDS196671 RNN196671:RNO196671 RXJ196671:RXK196671 SHF196671:SHG196671 SRB196671:SRC196671 TAX196671:TAY196671 TKT196671:TKU196671 TUP196671:TUQ196671 UEL196671:UEM196671 UOH196671:UOI196671 UYD196671:UYE196671 VHZ196671:VIA196671 VRV196671:VRW196671 WBR196671:WBS196671 WLN196671:WLO196671 WVJ196671:WVK196671 B262207:C262207 IX262207:IY262207 ST262207:SU262207 ACP262207:ACQ262207 AML262207:AMM262207 AWH262207:AWI262207 BGD262207:BGE262207 BPZ262207:BQA262207 BZV262207:BZW262207 CJR262207:CJS262207 CTN262207:CTO262207 DDJ262207:DDK262207 DNF262207:DNG262207 DXB262207:DXC262207 EGX262207:EGY262207 EQT262207:EQU262207 FAP262207:FAQ262207 FKL262207:FKM262207 FUH262207:FUI262207 GED262207:GEE262207 GNZ262207:GOA262207 GXV262207:GXW262207 HHR262207:HHS262207 HRN262207:HRO262207 IBJ262207:IBK262207 ILF262207:ILG262207 IVB262207:IVC262207 JEX262207:JEY262207 JOT262207:JOU262207 JYP262207:JYQ262207 KIL262207:KIM262207 KSH262207:KSI262207 LCD262207:LCE262207 LLZ262207:LMA262207 LVV262207:LVW262207 MFR262207:MFS262207 MPN262207:MPO262207 MZJ262207:MZK262207 NJF262207:NJG262207 NTB262207:NTC262207 OCX262207:OCY262207 OMT262207:OMU262207 OWP262207:OWQ262207 PGL262207:PGM262207 PQH262207:PQI262207 QAD262207:QAE262207 QJZ262207:QKA262207 QTV262207:QTW262207 RDR262207:RDS262207 RNN262207:RNO262207 RXJ262207:RXK262207 SHF262207:SHG262207 SRB262207:SRC262207 TAX262207:TAY262207 TKT262207:TKU262207 TUP262207:TUQ262207 UEL262207:UEM262207 UOH262207:UOI262207 UYD262207:UYE262207 VHZ262207:VIA262207 VRV262207:VRW262207 WBR262207:WBS262207 WLN262207:WLO262207 WVJ262207:WVK262207 B327743:C327743 IX327743:IY327743 ST327743:SU327743 ACP327743:ACQ327743 AML327743:AMM327743 AWH327743:AWI327743 BGD327743:BGE327743 BPZ327743:BQA327743 BZV327743:BZW327743 CJR327743:CJS327743 CTN327743:CTO327743 DDJ327743:DDK327743 DNF327743:DNG327743 DXB327743:DXC327743 EGX327743:EGY327743 EQT327743:EQU327743 FAP327743:FAQ327743 FKL327743:FKM327743 FUH327743:FUI327743 GED327743:GEE327743 GNZ327743:GOA327743 GXV327743:GXW327743 HHR327743:HHS327743 HRN327743:HRO327743 IBJ327743:IBK327743 ILF327743:ILG327743 IVB327743:IVC327743 JEX327743:JEY327743 JOT327743:JOU327743 JYP327743:JYQ327743 KIL327743:KIM327743 KSH327743:KSI327743 LCD327743:LCE327743 LLZ327743:LMA327743 LVV327743:LVW327743 MFR327743:MFS327743 MPN327743:MPO327743 MZJ327743:MZK327743 NJF327743:NJG327743 NTB327743:NTC327743 OCX327743:OCY327743 OMT327743:OMU327743 OWP327743:OWQ327743 PGL327743:PGM327743 PQH327743:PQI327743 QAD327743:QAE327743 QJZ327743:QKA327743 QTV327743:QTW327743 RDR327743:RDS327743 RNN327743:RNO327743 RXJ327743:RXK327743 SHF327743:SHG327743 SRB327743:SRC327743 TAX327743:TAY327743 TKT327743:TKU327743 TUP327743:TUQ327743 UEL327743:UEM327743 UOH327743:UOI327743 UYD327743:UYE327743 VHZ327743:VIA327743 VRV327743:VRW327743 WBR327743:WBS327743 WLN327743:WLO327743 WVJ327743:WVK327743 B393279:C393279 IX393279:IY393279 ST393279:SU393279 ACP393279:ACQ393279 AML393279:AMM393279 AWH393279:AWI393279 BGD393279:BGE393279 BPZ393279:BQA393279 BZV393279:BZW393279 CJR393279:CJS393279 CTN393279:CTO393279 DDJ393279:DDK393279 DNF393279:DNG393279 DXB393279:DXC393279 EGX393279:EGY393279 EQT393279:EQU393279 FAP393279:FAQ393279 FKL393279:FKM393279 FUH393279:FUI393279 GED393279:GEE393279 GNZ393279:GOA393279 GXV393279:GXW393279 HHR393279:HHS393279 HRN393279:HRO393279 IBJ393279:IBK393279 ILF393279:ILG393279 IVB393279:IVC393279 JEX393279:JEY393279 JOT393279:JOU393279 JYP393279:JYQ393279 KIL393279:KIM393279 KSH393279:KSI393279 LCD393279:LCE393279 LLZ393279:LMA393279 LVV393279:LVW393279 MFR393279:MFS393279 MPN393279:MPO393279 MZJ393279:MZK393279 NJF393279:NJG393279 NTB393279:NTC393279 OCX393279:OCY393279 OMT393279:OMU393279 OWP393279:OWQ393279 PGL393279:PGM393279 PQH393279:PQI393279 QAD393279:QAE393279 QJZ393279:QKA393279 QTV393279:QTW393279 RDR393279:RDS393279 RNN393279:RNO393279 RXJ393279:RXK393279 SHF393279:SHG393279 SRB393279:SRC393279 TAX393279:TAY393279 TKT393279:TKU393279 TUP393279:TUQ393279 UEL393279:UEM393279 UOH393279:UOI393279 UYD393279:UYE393279 VHZ393279:VIA393279 VRV393279:VRW393279 WBR393279:WBS393279 WLN393279:WLO393279 WVJ393279:WVK393279 B458815:C458815 IX458815:IY458815 ST458815:SU458815 ACP458815:ACQ458815 AML458815:AMM458815 AWH458815:AWI458815 BGD458815:BGE458815 BPZ458815:BQA458815 BZV458815:BZW458815 CJR458815:CJS458815 CTN458815:CTO458815 DDJ458815:DDK458815 DNF458815:DNG458815 DXB458815:DXC458815 EGX458815:EGY458815 EQT458815:EQU458815 FAP458815:FAQ458815 FKL458815:FKM458815 FUH458815:FUI458815 GED458815:GEE458815 GNZ458815:GOA458815 GXV458815:GXW458815 HHR458815:HHS458815 HRN458815:HRO458815 IBJ458815:IBK458815 ILF458815:ILG458815 IVB458815:IVC458815 JEX458815:JEY458815 JOT458815:JOU458815 JYP458815:JYQ458815 KIL458815:KIM458815 KSH458815:KSI458815 LCD458815:LCE458815 LLZ458815:LMA458815 LVV458815:LVW458815 MFR458815:MFS458815 MPN458815:MPO458815 MZJ458815:MZK458815 NJF458815:NJG458815 NTB458815:NTC458815 OCX458815:OCY458815 OMT458815:OMU458815 OWP458815:OWQ458815 PGL458815:PGM458815 PQH458815:PQI458815 QAD458815:QAE458815 QJZ458815:QKA458815 QTV458815:QTW458815 RDR458815:RDS458815 RNN458815:RNO458815 RXJ458815:RXK458815 SHF458815:SHG458815 SRB458815:SRC458815 TAX458815:TAY458815 TKT458815:TKU458815 TUP458815:TUQ458815 UEL458815:UEM458815 UOH458815:UOI458815 UYD458815:UYE458815 VHZ458815:VIA458815 VRV458815:VRW458815 WBR458815:WBS458815 WLN458815:WLO458815 WVJ458815:WVK458815 B524351:C524351 IX524351:IY524351 ST524351:SU524351 ACP524351:ACQ524351 AML524351:AMM524351 AWH524351:AWI524351 BGD524351:BGE524351 BPZ524351:BQA524351 BZV524351:BZW524351 CJR524351:CJS524351 CTN524351:CTO524351 DDJ524351:DDK524351 DNF524351:DNG524351 DXB524351:DXC524351 EGX524351:EGY524351 EQT524351:EQU524351 FAP524351:FAQ524351 FKL524351:FKM524351 FUH524351:FUI524351 GED524351:GEE524351 GNZ524351:GOA524351 GXV524351:GXW524351 HHR524351:HHS524351 HRN524351:HRO524351 IBJ524351:IBK524351 ILF524351:ILG524351 IVB524351:IVC524351 JEX524351:JEY524351 JOT524351:JOU524351 JYP524351:JYQ524351 KIL524351:KIM524351 KSH524351:KSI524351 LCD524351:LCE524351 LLZ524351:LMA524351 LVV524351:LVW524351 MFR524351:MFS524351 MPN524351:MPO524351 MZJ524351:MZK524351 NJF524351:NJG524351 NTB524351:NTC524351 OCX524351:OCY524351 OMT524351:OMU524351 OWP524351:OWQ524351 PGL524351:PGM524351 PQH524351:PQI524351 QAD524351:QAE524351 QJZ524351:QKA524351 QTV524351:QTW524351 RDR524351:RDS524351 RNN524351:RNO524351 RXJ524351:RXK524351 SHF524351:SHG524351 SRB524351:SRC524351 TAX524351:TAY524351 TKT524351:TKU524351 TUP524351:TUQ524351 UEL524351:UEM524351 UOH524351:UOI524351 UYD524351:UYE524351 VHZ524351:VIA524351 VRV524351:VRW524351 WBR524351:WBS524351 WLN524351:WLO524351 WVJ524351:WVK524351 B589887:C589887 IX589887:IY589887 ST589887:SU589887 ACP589887:ACQ589887 AML589887:AMM589887 AWH589887:AWI589887 BGD589887:BGE589887 BPZ589887:BQA589887 BZV589887:BZW589887 CJR589887:CJS589887 CTN589887:CTO589887 DDJ589887:DDK589887 DNF589887:DNG589887 DXB589887:DXC589887 EGX589887:EGY589887 EQT589887:EQU589887 FAP589887:FAQ589887 FKL589887:FKM589887 FUH589887:FUI589887 GED589887:GEE589887 GNZ589887:GOA589887 GXV589887:GXW589887 HHR589887:HHS589887 HRN589887:HRO589887 IBJ589887:IBK589887 ILF589887:ILG589887 IVB589887:IVC589887 JEX589887:JEY589887 JOT589887:JOU589887 JYP589887:JYQ589887 KIL589887:KIM589887 KSH589887:KSI589887 LCD589887:LCE589887 LLZ589887:LMA589887 LVV589887:LVW589887 MFR589887:MFS589887 MPN589887:MPO589887 MZJ589887:MZK589887 NJF589887:NJG589887 NTB589887:NTC589887 OCX589887:OCY589887 OMT589887:OMU589887 OWP589887:OWQ589887 PGL589887:PGM589887 PQH589887:PQI589887 QAD589887:QAE589887 QJZ589887:QKA589887 QTV589887:QTW589887 RDR589887:RDS589887 RNN589887:RNO589887 RXJ589887:RXK589887 SHF589887:SHG589887 SRB589887:SRC589887 TAX589887:TAY589887 TKT589887:TKU589887 TUP589887:TUQ589887 UEL589887:UEM589887 UOH589887:UOI589887 UYD589887:UYE589887 VHZ589887:VIA589887 VRV589887:VRW589887 WBR589887:WBS589887 WLN589887:WLO589887 WVJ589887:WVK589887 B655423:C655423 IX655423:IY655423 ST655423:SU655423 ACP655423:ACQ655423 AML655423:AMM655423 AWH655423:AWI655423 BGD655423:BGE655423 BPZ655423:BQA655423 BZV655423:BZW655423 CJR655423:CJS655423 CTN655423:CTO655423 DDJ655423:DDK655423 DNF655423:DNG655423 DXB655423:DXC655423 EGX655423:EGY655423 EQT655423:EQU655423 FAP655423:FAQ655423 FKL655423:FKM655423 FUH655423:FUI655423 GED655423:GEE655423 GNZ655423:GOA655423 GXV655423:GXW655423 HHR655423:HHS655423 HRN655423:HRO655423 IBJ655423:IBK655423 ILF655423:ILG655423 IVB655423:IVC655423 JEX655423:JEY655423 JOT655423:JOU655423 JYP655423:JYQ655423 KIL655423:KIM655423 KSH655423:KSI655423 LCD655423:LCE655423 LLZ655423:LMA655423 LVV655423:LVW655423 MFR655423:MFS655423 MPN655423:MPO655423 MZJ655423:MZK655423 NJF655423:NJG655423 NTB655423:NTC655423 OCX655423:OCY655423 OMT655423:OMU655423 OWP655423:OWQ655423 PGL655423:PGM655423 PQH655423:PQI655423 QAD655423:QAE655423 QJZ655423:QKA655423 QTV655423:QTW655423 RDR655423:RDS655423 RNN655423:RNO655423 RXJ655423:RXK655423 SHF655423:SHG655423 SRB655423:SRC655423 TAX655423:TAY655423 TKT655423:TKU655423 TUP655423:TUQ655423 UEL655423:UEM655423 UOH655423:UOI655423 UYD655423:UYE655423 VHZ655423:VIA655423 VRV655423:VRW655423 WBR655423:WBS655423 WLN655423:WLO655423 WVJ655423:WVK655423 B720959:C720959 IX720959:IY720959 ST720959:SU720959 ACP720959:ACQ720959 AML720959:AMM720959 AWH720959:AWI720959 BGD720959:BGE720959 BPZ720959:BQA720959 BZV720959:BZW720959 CJR720959:CJS720959 CTN720959:CTO720959 DDJ720959:DDK720959 DNF720959:DNG720959 DXB720959:DXC720959 EGX720959:EGY720959 EQT720959:EQU720959 FAP720959:FAQ720959 FKL720959:FKM720959 FUH720959:FUI720959 GED720959:GEE720959 GNZ720959:GOA720959 GXV720959:GXW720959 HHR720959:HHS720959 HRN720959:HRO720959 IBJ720959:IBK720959 ILF720959:ILG720959 IVB720959:IVC720959 JEX720959:JEY720959 JOT720959:JOU720959 JYP720959:JYQ720959 KIL720959:KIM720959 KSH720959:KSI720959 LCD720959:LCE720959 LLZ720959:LMA720959 LVV720959:LVW720959 MFR720959:MFS720959 MPN720959:MPO720959 MZJ720959:MZK720959 NJF720959:NJG720959 NTB720959:NTC720959 OCX720959:OCY720959 OMT720959:OMU720959 OWP720959:OWQ720959 PGL720959:PGM720959 PQH720959:PQI720959 QAD720959:QAE720959 QJZ720959:QKA720959 QTV720959:QTW720959 RDR720959:RDS720959 RNN720959:RNO720959 RXJ720959:RXK720959 SHF720959:SHG720959 SRB720959:SRC720959 TAX720959:TAY720959 TKT720959:TKU720959 TUP720959:TUQ720959 UEL720959:UEM720959 UOH720959:UOI720959 UYD720959:UYE720959 VHZ720959:VIA720959 VRV720959:VRW720959 WBR720959:WBS720959 WLN720959:WLO720959 WVJ720959:WVK720959 B786495:C786495 IX786495:IY786495 ST786495:SU786495 ACP786495:ACQ786495 AML786495:AMM786495 AWH786495:AWI786495 BGD786495:BGE786495 BPZ786495:BQA786495 BZV786495:BZW786495 CJR786495:CJS786495 CTN786495:CTO786495 DDJ786495:DDK786495 DNF786495:DNG786495 DXB786495:DXC786495 EGX786495:EGY786495 EQT786495:EQU786495 FAP786495:FAQ786495 FKL786495:FKM786495 FUH786495:FUI786495 GED786495:GEE786495 GNZ786495:GOA786495 GXV786495:GXW786495 HHR786495:HHS786495 HRN786495:HRO786495 IBJ786495:IBK786495 ILF786495:ILG786495 IVB786495:IVC786495 JEX786495:JEY786495 JOT786495:JOU786495 JYP786495:JYQ786495 KIL786495:KIM786495 KSH786495:KSI786495 LCD786495:LCE786495 LLZ786495:LMA786495 LVV786495:LVW786495 MFR786495:MFS786495 MPN786495:MPO786495 MZJ786495:MZK786495 NJF786495:NJG786495 NTB786495:NTC786495 OCX786495:OCY786495 OMT786495:OMU786495 OWP786495:OWQ786495 PGL786495:PGM786495 PQH786495:PQI786495 QAD786495:QAE786495 QJZ786495:QKA786495 QTV786495:QTW786495 RDR786495:RDS786495 RNN786495:RNO786495 RXJ786495:RXK786495 SHF786495:SHG786495 SRB786495:SRC786495 TAX786495:TAY786495 TKT786495:TKU786495 TUP786495:TUQ786495 UEL786495:UEM786495 UOH786495:UOI786495 UYD786495:UYE786495 VHZ786495:VIA786495 VRV786495:VRW786495 WBR786495:WBS786495 WLN786495:WLO786495 WVJ786495:WVK786495 B852031:C852031 IX852031:IY852031 ST852031:SU852031 ACP852031:ACQ852031 AML852031:AMM852031 AWH852031:AWI852031 BGD852031:BGE852031 BPZ852031:BQA852031 BZV852031:BZW852031 CJR852031:CJS852031 CTN852031:CTO852031 DDJ852031:DDK852031 DNF852031:DNG852031 DXB852031:DXC852031 EGX852031:EGY852031 EQT852031:EQU852031 FAP852031:FAQ852031 FKL852031:FKM852031 FUH852031:FUI852031 GED852031:GEE852031 GNZ852031:GOA852031 GXV852031:GXW852031 HHR852031:HHS852031 HRN852031:HRO852031 IBJ852031:IBK852031 ILF852031:ILG852031 IVB852031:IVC852031 JEX852031:JEY852031 JOT852031:JOU852031 JYP852031:JYQ852031 KIL852031:KIM852031 KSH852031:KSI852031 LCD852031:LCE852031 LLZ852031:LMA852031 LVV852031:LVW852031 MFR852031:MFS852031 MPN852031:MPO852031 MZJ852031:MZK852031 NJF852031:NJG852031 NTB852031:NTC852031 OCX852031:OCY852031 OMT852031:OMU852031 OWP852031:OWQ852031 PGL852031:PGM852031 PQH852031:PQI852031 QAD852031:QAE852031 QJZ852031:QKA852031 QTV852031:QTW852031 RDR852031:RDS852031 RNN852031:RNO852031 RXJ852031:RXK852031 SHF852031:SHG852031 SRB852031:SRC852031 TAX852031:TAY852031 TKT852031:TKU852031 TUP852031:TUQ852031 UEL852031:UEM852031 UOH852031:UOI852031 UYD852031:UYE852031 VHZ852031:VIA852031 VRV852031:VRW852031 WBR852031:WBS852031 WLN852031:WLO852031 WVJ852031:WVK852031 B917567:C917567 IX917567:IY917567 ST917567:SU917567 ACP917567:ACQ917567 AML917567:AMM917567 AWH917567:AWI917567 BGD917567:BGE917567 BPZ917567:BQA917567 BZV917567:BZW917567 CJR917567:CJS917567 CTN917567:CTO917567 DDJ917567:DDK917567 DNF917567:DNG917567 DXB917567:DXC917567 EGX917567:EGY917567 EQT917567:EQU917567 FAP917567:FAQ917567 FKL917567:FKM917567 FUH917567:FUI917567 GED917567:GEE917567 GNZ917567:GOA917567 GXV917567:GXW917567 HHR917567:HHS917567 HRN917567:HRO917567 IBJ917567:IBK917567 ILF917567:ILG917567 IVB917567:IVC917567 JEX917567:JEY917567 JOT917567:JOU917567 JYP917567:JYQ917567 KIL917567:KIM917567 KSH917567:KSI917567 LCD917567:LCE917567 LLZ917567:LMA917567 LVV917567:LVW917567 MFR917567:MFS917567 MPN917567:MPO917567 MZJ917567:MZK917567 NJF917567:NJG917567 NTB917567:NTC917567 OCX917567:OCY917567 OMT917567:OMU917567 OWP917567:OWQ917567 PGL917567:PGM917567 PQH917567:PQI917567 QAD917567:QAE917567 QJZ917567:QKA917567 QTV917567:QTW917567 RDR917567:RDS917567 RNN917567:RNO917567 RXJ917567:RXK917567 SHF917567:SHG917567 SRB917567:SRC917567 TAX917567:TAY917567 TKT917567:TKU917567 TUP917567:TUQ917567 UEL917567:UEM917567 UOH917567:UOI917567 UYD917567:UYE917567 VHZ917567:VIA917567 VRV917567:VRW917567 WBR917567:WBS917567 WLN917567:WLO917567 WVJ917567:WVK917567 B983103:C983103 IX983103:IY983103 ST983103:SU983103 ACP983103:ACQ983103 AML983103:AMM983103 AWH983103:AWI983103 BGD983103:BGE983103 BPZ983103:BQA983103 BZV983103:BZW983103 CJR983103:CJS983103 CTN983103:CTO983103 DDJ983103:DDK983103 DNF983103:DNG983103 DXB983103:DXC983103 EGX983103:EGY983103 EQT983103:EQU983103 FAP983103:FAQ983103 FKL983103:FKM983103 FUH983103:FUI983103 GED983103:GEE983103 GNZ983103:GOA983103 GXV983103:GXW983103 HHR983103:HHS983103 HRN983103:HRO983103 IBJ983103:IBK983103 ILF983103:ILG983103 IVB983103:IVC983103 JEX983103:JEY983103 JOT983103:JOU983103 JYP983103:JYQ983103 KIL983103:KIM983103 KSH983103:KSI983103 LCD983103:LCE983103 LLZ983103:LMA983103 LVV983103:LVW983103 MFR983103:MFS983103 MPN983103:MPO983103 MZJ983103:MZK983103 NJF983103:NJG983103 NTB983103:NTC983103 OCX983103:OCY983103 OMT983103:OMU983103 OWP983103:OWQ983103 PGL983103:PGM983103 PQH983103:PQI983103 QAD983103:QAE983103 QJZ983103:QKA983103 QTV983103:QTW983103 RDR983103:RDS983103 RNN983103:RNO983103 RXJ983103:RXK983103 SHF983103:SHG983103 SRB983103:SRC983103 TAX983103:TAY983103 TKT983103:TKU983103 TUP983103:TUQ983103 UEL983103:UEM983103 UOH983103:UOI983103 UYD983103:UYE983103 VHZ983103:VIA983103 VRV983103:VRW983103 WBR983103:WBS983103 WLN983103:WLO983103 B63:C63">
      <formula1>$W$52:$W$57</formula1>
    </dataValidation>
    <dataValidation type="list" allowBlank="1" sqref="WVJ983102:WVK983102 IX62:IY62 ST62:SU62 ACP62:ACQ62 AML62:AMM62 AWH62:AWI62 BGD62:BGE62 BPZ62:BQA62 BZV62:BZW62 CJR62:CJS62 CTN62:CTO62 DDJ62:DDK62 DNF62:DNG62 DXB62:DXC62 EGX62:EGY62 EQT62:EQU62 FAP62:FAQ62 FKL62:FKM62 FUH62:FUI62 GED62:GEE62 GNZ62:GOA62 GXV62:GXW62 HHR62:HHS62 HRN62:HRO62 IBJ62:IBK62 ILF62:ILG62 IVB62:IVC62 JEX62:JEY62 JOT62:JOU62 JYP62:JYQ62 KIL62:KIM62 KSH62:KSI62 LCD62:LCE62 LLZ62:LMA62 LVV62:LVW62 MFR62:MFS62 MPN62:MPO62 MZJ62:MZK62 NJF62:NJG62 NTB62:NTC62 OCX62:OCY62 OMT62:OMU62 OWP62:OWQ62 PGL62:PGM62 PQH62:PQI62 QAD62:QAE62 QJZ62:QKA62 QTV62:QTW62 RDR62:RDS62 RNN62:RNO62 RXJ62:RXK62 SHF62:SHG62 SRB62:SRC62 TAX62:TAY62 TKT62:TKU62 TUP62:TUQ62 UEL62:UEM62 UOH62:UOI62 UYD62:UYE62 VHZ62:VIA62 VRV62:VRW62 WBR62:WBS62 WLN62:WLO62 WVJ62:WVK62 B65598:C65598 IX65598:IY65598 ST65598:SU65598 ACP65598:ACQ65598 AML65598:AMM65598 AWH65598:AWI65598 BGD65598:BGE65598 BPZ65598:BQA65598 BZV65598:BZW65598 CJR65598:CJS65598 CTN65598:CTO65598 DDJ65598:DDK65598 DNF65598:DNG65598 DXB65598:DXC65598 EGX65598:EGY65598 EQT65598:EQU65598 FAP65598:FAQ65598 FKL65598:FKM65598 FUH65598:FUI65598 GED65598:GEE65598 GNZ65598:GOA65598 GXV65598:GXW65598 HHR65598:HHS65598 HRN65598:HRO65598 IBJ65598:IBK65598 ILF65598:ILG65598 IVB65598:IVC65598 JEX65598:JEY65598 JOT65598:JOU65598 JYP65598:JYQ65598 KIL65598:KIM65598 KSH65598:KSI65598 LCD65598:LCE65598 LLZ65598:LMA65598 LVV65598:LVW65598 MFR65598:MFS65598 MPN65598:MPO65598 MZJ65598:MZK65598 NJF65598:NJG65598 NTB65598:NTC65598 OCX65598:OCY65598 OMT65598:OMU65598 OWP65598:OWQ65598 PGL65598:PGM65598 PQH65598:PQI65598 QAD65598:QAE65598 QJZ65598:QKA65598 QTV65598:QTW65598 RDR65598:RDS65598 RNN65598:RNO65598 RXJ65598:RXK65598 SHF65598:SHG65598 SRB65598:SRC65598 TAX65598:TAY65598 TKT65598:TKU65598 TUP65598:TUQ65598 UEL65598:UEM65598 UOH65598:UOI65598 UYD65598:UYE65598 VHZ65598:VIA65598 VRV65598:VRW65598 WBR65598:WBS65598 WLN65598:WLO65598 WVJ65598:WVK65598 B131134:C131134 IX131134:IY131134 ST131134:SU131134 ACP131134:ACQ131134 AML131134:AMM131134 AWH131134:AWI131134 BGD131134:BGE131134 BPZ131134:BQA131134 BZV131134:BZW131134 CJR131134:CJS131134 CTN131134:CTO131134 DDJ131134:DDK131134 DNF131134:DNG131134 DXB131134:DXC131134 EGX131134:EGY131134 EQT131134:EQU131134 FAP131134:FAQ131134 FKL131134:FKM131134 FUH131134:FUI131134 GED131134:GEE131134 GNZ131134:GOA131134 GXV131134:GXW131134 HHR131134:HHS131134 HRN131134:HRO131134 IBJ131134:IBK131134 ILF131134:ILG131134 IVB131134:IVC131134 JEX131134:JEY131134 JOT131134:JOU131134 JYP131134:JYQ131134 KIL131134:KIM131134 KSH131134:KSI131134 LCD131134:LCE131134 LLZ131134:LMA131134 LVV131134:LVW131134 MFR131134:MFS131134 MPN131134:MPO131134 MZJ131134:MZK131134 NJF131134:NJG131134 NTB131134:NTC131134 OCX131134:OCY131134 OMT131134:OMU131134 OWP131134:OWQ131134 PGL131134:PGM131134 PQH131134:PQI131134 QAD131134:QAE131134 QJZ131134:QKA131134 QTV131134:QTW131134 RDR131134:RDS131134 RNN131134:RNO131134 RXJ131134:RXK131134 SHF131134:SHG131134 SRB131134:SRC131134 TAX131134:TAY131134 TKT131134:TKU131134 TUP131134:TUQ131134 UEL131134:UEM131134 UOH131134:UOI131134 UYD131134:UYE131134 VHZ131134:VIA131134 VRV131134:VRW131134 WBR131134:WBS131134 WLN131134:WLO131134 WVJ131134:WVK131134 B196670:C196670 IX196670:IY196670 ST196670:SU196670 ACP196670:ACQ196670 AML196670:AMM196670 AWH196670:AWI196670 BGD196670:BGE196670 BPZ196670:BQA196670 BZV196670:BZW196670 CJR196670:CJS196670 CTN196670:CTO196670 DDJ196670:DDK196670 DNF196670:DNG196670 DXB196670:DXC196670 EGX196670:EGY196670 EQT196670:EQU196670 FAP196670:FAQ196670 FKL196670:FKM196670 FUH196670:FUI196670 GED196670:GEE196670 GNZ196670:GOA196670 GXV196670:GXW196670 HHR196670:HHS196670 HRN196670:HRO196670 IBJ196670:IBK196670 ILF196670:ILG196670 IVB196670:IVC196670 JEX196670:JEY196670 JOT196670:JOU196670 JYP196670:JYQ196670 KIL196670:KIM196670 KSH196670:KSI196670 LCD196670:LCE196670 LLZ196670:LMA196670 LVV196670:LVW196670 MFR196670:MFS196670 MPN196670:MPO196670 MZJ196670:MZK196670 NJF196670:NJG196670 NTB196670:NTC196670 OCX196670:OCY196670 OMT196670:OMU196670 OWP196670:OWQ196670 PGL196670:PGM196670 PQH196670:PQI196670 QAD196670:QAE196670 QJZ196670:QKA196670 QTV196670:QTW196670 RDR196670:RDS196670 RNN196670:RNO196670 RXJ196670:RXK196670 SHF196670:SHG196670 SRB196670:SRC196670 TAX196670:TAY196670 TKT196670:TKU196670 TUP196670:TUQ196670 UEL196670:UEM196670 UOH196670:UOI196670 UYD196670:UYE196670 VHZ196670:VIA196670 VRV196670:VRW196670 WBR196670:WBS196670 WLN196670:WLO196670 WVJ196670:WVK196670 B262206:C262206 IX262206:IY262206 ST262206:SU262206 ACP262206:ACQ262206 AML262206:AMM262206 AWH262206:AWI262206 BGD262206:BGE262206 BPZ262206:BQA262206 BZV262206:BZW262206 CJR262206:CJS262206 CTN262206:CTO262206 DDJ262206:DDK262206 DNF262206:DNG262206 DXB262206:DXC262206 EGX262206:EGY262206 EQT262206:EQU262206 FAP262206:FAQ262206 FKL262206:FKM262206 FUH262206:FUI262206 GED262206:GEE262206 GNZ262206:GOA262206 GXV262206:GXW262206 HHR262206:HHS262206 HRN262206:HRO262206 IBJ262206:IBK262206 ILF262206:ILG262206 IVB262206:IVC262206 JEX262206:JEY262206 JOT262206:JOU262206 JYP262206:JYQ262206 KIL262206:KIM262206 KSH262206:KSI262206 LCD262206:LCE262206 LLZ262206:LMA262206 LVV262206:LVW262206 MFR262206:MFS262206 MPN262206:MPO262206 MZJ262206:MZK262206 NJF262206:NJG262206 NTB262206:NTC262206 OCX262206:OCY262206 OMT262206:OMU262206 OWP262206:OWQ262206 PGL262206:PGM262206 PQH262206:PQI262206 QAD262206:QAE262206 QJZ262206:QKA262206 QTV262206:QTW262206 RDR262206:RDS262206 RNN262206:RNO262206 RXJ262206:RXK262206 SHF262206:SHG262206 SRB262206:SRC262206 TAX262206:TAY262206 TKT262206:TKU262206 TUP262206:TUQ262206 UEL262206:UEM262206 UOH262206:UOI262206 UYD262206:UYE262206 VHZ262206:VIA262206 VRV262206:VRW262206 WBR262206:WBS262206 WLN262206:WLO262206 WVJ262206:WVK262206 B327742:C327742 IX327742:IY327742 ST327742:SU327742 ACP327742:ACQ327742 AML327742:AMM327742 AWH327742:AWI327742 BGD327742:BGE327742 BPZ327742:BQA327742 BZV327742:BZW327742 CJR327742:CJS327742 CTN327742:CTO327742 DDJ327742:DDK327742 DNF327742:DNG327742 DXB327742:DXC327742 EGX327742:EGY327742 EQT327742:EQU327742 FAP327742:FAQ327742 FKL327742:FKM327742 FUH327742:FUI327742 GED327742:GEE327742 GNZ327742:GOA327742 GXV327742:GXW327742 HHR327742:HHS327742 HRN327742:HRO327742 IBJ327742:IBK327742 ILF327742:ILG327742 IVB327742:IVC327742 JEX327742:JEY327742 JOT327742:JOU327742 JYP327742:JYQ327742 KIL327742:KIM327742 KSH327742:KSI327742 LCD327742:LCE327742 LLZ327742:LMA327742 LVV327742:LVW327742 MFR327742:MFS327742 MPN327742:MPO327742 MZJ327742:MZK327742 NJF327742:NJG327742 NTB327742:NTC327742 OCX327742:OCY327742 OMT327742:OMU327742 OWP327742:OWQ327742 PGL327742:PGM327742 PQH327742:PQI327742 QAD327742:QAE327742 QJZ327742:QKA327742 QTV327742:QTW327742 RDR327742:RDS327742 RNN327742:RNO327742 RXJ327742:RXK327742 SHF327742:SHG327742 SRB327742:SRC327742 TAX327742:TAY327742 TKT327742:TKU327742 TUP327742:TUQ327742 UEL327742:UEM327742 UOH327742:UOI327742 UYD327742:UYE327742 VHZ327742:VIA327742 VRV327742:VRW327742 WBR327742:WBS327742 WLN327742:WLO327742 WVJ327742:WVK327742 B393278:C393278 IX393278:IY393278 ST393278:SU393278 ACP393278:ACQ393278 AML393278:AMM393278 AWH393278:AWI393278 BGD393278:BGE393278 BPZ393278:BQA393278 BZV393278:BZW393278 CJR393278:CJS393278 CTN393278:CTO393278 DDJ393278:DDK393278 DNF393278:DNG393278 DXB393278:DXC393278 EGX393278:EGY393278 EQT393278:EQU393278 FAP393278:FAQ393278 FKL393278:FKM393278 FUH393278:FUI393278 GED393278:GEE393278 GNZ393278:GOA393278 GXV393278:GXW393278 HHR393278:HHS393278 HRN393278:HRO393278 IBJ393278:IBK393278 ILF393278:ILG393278 IVB393278:IVC393278 JEX393278:JEY393278 JOT393278:JOU393278 JYP393278:JYQ393278 KIL393278:KIM393278 KSH393278:KSI393278 LCD393278:LCE393278 LLZ393278:LMA393278 LVV393278:LVW393278 MFR393278:MFS393278 MPN393278:MPO393278 MZJ393278:MZK393278 NJF393278:NJG393278 NTB393278:NTC393278 OCX393278:OCY393278 OMT393278:OMU393278 OWP393278:OWQ393278 PGL393278:PGM393278 PQH393278:PQI393278 QAD393278:QAE393278 QJZ393278:QKA393278 QTV393278:QTW393278 RDR393278:RDS393278 RNN393278:RNO393278 RXJ393278:RXK393278 SHF393278:SHG393278 SRB393278:SRC393278 TAX393278:TAY393278 TKT393278:TKU393278 TUP393278:TUQ393278 UEL393278:UEM393278 UOH393278:UOI393278 UYD393278:UYE393278 VHZ393278:VIA393278 VRV393278:VRW393278 WBR393278:WBS393278 WLN393278:WLO393278 WVJ393278:WVK393278 B458814:C458814 IX458814:IY458814 ST458814:SU458814 ACP458814:ACQ458814 AML458814:AMM458814 AWH458814:AWI458814 BGD458814:BGE458814 BPZ458814:BQA458814 BZV458814:BZW458814 CJR458814:CJS458814 CTN458814:CTO458814 DDJ458814:DDK458814 DNF458814:DNG458814 DXB458814:DXC458814 EGX458814:EGY458814 EQT458814:EQU458814 FAP458814:FAQ458814 FKL458814:FKM458814 FUH458814:FUI458814 GED458814:GEE458814 GNZ458814:GOA458814 GXV458814:GXW458814 HHR458814:HHS458814 HRN458814:HRO458814 IBJ458814:IBK458814 ILF458814:ILG458814 IVB458814:IVC458814 JEX458814:JEY458814 JOT458814:JOU458814 JYP458814:JYQ458814 KIL458814:KIM458814 KSH458814:KSI458814 LCD458814:LCE458814 LLZ458814:LMA458814 LVV458814:LVW458814 MFR458814:MFS458814 MPN458814:MPO458814 MZJ458814:MZK458814 NJF458814:NJG458814 NTB458814:NTC458814 OCX458814:OCY458814 OMT458814:OMU458814 OWP458814:OWQ458814 PGL458814:PGM458814 PQH458814:PQI458814 QAD458814:QAE458814 QJZ458814:QKA458814 QTV458814:QTW458814 RDR458814:RDS458814 RNN458814:RNO458814 RXJ458814:RXK458814 SHF458814:SHG458814 SRB458814:SRC458814 TAX458814:TAY458814 TKT458814:TKU458814 TUP458814:TUQ458814 UEL458814:UEM458814 UOH458814:UOI458814 UYD458814:UYE458814 VHZ458814:VIA458814 VRV458814:VRW458814 WBR458814:WBS458814 WLN458814:WLO458814 WVJ458814:WVK458814 B524350:C524350 IX524350:IY524350 ST524350:SU524350 ACP524350:ACQ524350 AML524350:AMM524350 AWH524350:AWI524350 BGD524350:BGE524350 BPZ524350:BQA524350 BZV524350:BZW524350 CJR524350:CJS524350 CTN524350:CTO524350 DDJ524350:DDK524350 DNF524350:DNG524350 DXB524350:DXC524350 EGX524350:EGY524350 EQT524350:EQU524350 FAP524350:FAQ524350 FKL524350:FKM524350 FUH524350:FUI524350 GED524350:GEE524350 GNZ524350:GOA524350 GXV524350:GXW524350 HHR524350:HHS524350 HRN524350:HRO524350 IBJ524350:IBK524350 ILF524350:ILG524350 IVB524350:IVC524350 JEX524350:JEY524350 JOT524350:JOU524350 JYP524350:JYQ524350 KIL524350:KIM524350 KSH524350:KSI524350 LCD524350:LCE524350 LLZ524350:LMA524350 LVV524350:LVW524350 MFR524350:MFS524350 MPN524350:MPO524350 MZJ524350:MZK524350 NJF524350:NJG524350 NTB524350:NTC524350 OCX524350:OCY524350 OMT524350:OMU524350 OWP524350:OWQ524350 PGL524350:PGM524350 PQH524350:PQI524350 QAD524350:QAE524350 QJZ524350:QKA524350 QTV524350:QTW524350 RDR524350:RDS524350 RNN524350:RNO524350 RXJ524350:RXK524350 SHF524350:SHG524350 SRB524350:SRC524350 TAX524350:TAY524350 TKT524350:TKU524350 TUP524350:TUQ524350 UEL524350:UEM524350 UOH524350:UOI524350 UYD524350:UYE524350 VHZ524350:VIA524350 VRV524350:VRW524350 WBR524350:WBS524350 WLN524350:WLO524350 WVJ524350:WVK524350 B589886:C589886 IX589886:IY589886 ST589886:SU589886 ACP589886:ACQ589886 AML589886:AMM589886 AWH589886:AWI589886 BGD589886:BGE589886 BPZ589886:BQA589886 BZV589886:BZW589886 CJR589886:CJS589886 CTN589886:CTO589886 DDJ589886:DDK589886 DNF589886:DNG589886 DXB589886:DXC589886 EGX589886:EGY589886 EQT589886:EQU589886 FAP589886:FAQ589886 FKL589886:FKM589886 FUH589886:FUI589886 GED589886:GEE589886 GNZ589886:GOA589886 GXV589886:GXW589886 HHR589886:HHS589886 HRN589886:HRO589886 IBJ589886:IBK589886 ILF589886:ILG589886 IVB589886:IVC589886 JEX589886:JEY589886 JOT589886:JOU589886 JYP589886:JYQ589886 KIL589886:KIM589886 KSH589886:KSI589886 LCD589886:LCE589886 LLZ589886:LMA589886 LVV589886:LVW589886 MFR589886:MFS589886 MPN589886:MPO589886 MZJ589886:MZK589886 NJF589886:NJG589886 NTB589886:NTC589886 OCX589886:OCY589886 OMT589886:OMU589886 OWP589886:OWQ589886 PGL589886:PGM589886 PQH589886:PQI589886 QAD589886:QAE589886 QJZ589886:QKA589886 QTV589886:QTW589886 RDR589886:RDS589886 RNN589886:RNO589886 RXJ589886:RXK589886 SHF589886:SHG589886 SRB589886:SRC589886 TAX589886:TAY589886 TKT589886:TKU589886 TUP589886:TUQ589886 UEL589886:UEM589886 UOH589886:UOI589886 UYD589886:UYE589886 VHZ589886:VIA589886 VRV589886:VRW589886 WBR589886:WBS589886 WLN589886:WLO589886 WVJ589886:WVK589886 B655422:C655422 IX655422:IY655422 ST655422:SU655422 ACP655422:ACQ655422 AML655422:AMM655422 AWH655422:AWI655422 BGD655422:BGE655422 BPZ655422:BQA655422 BZV655422:BZW655422 CJR655422:CJS655422 CTN655422:CTO655422 DDJ655422:DDK655422 DNF655422:DNG655422 DXB655422:DXC655422 EGX655422:EGY655422 EQT655422:EQU655422 FAP655422:FAQ655422 FKL655422:FKM655422 FUH655422:FUI655422 GED655422:GEE655422 GNZ655422:GOA655422 GXV655422:GXW655422 HHR655422:HHS655422 HRN655422:HRO655422 IBJ655422:IBK655422 ILF655422:ILG655422 IVB655422:IVC655422 JEX655422:JEY655422 JOT655422:JOU655422 JYP655422:JYQ655422 KIL655422:KIM655422 KSH655422:KSI655422 LCD655422:LCE655422 LLZ655422:LMA655422 LVV655422:LVW655422 MFR655422:MFS655422 MPN655422:MPO655422 MZJ655422:MZK655422 NJF655422:NJG655422 NTB655422:NTC655422 OCX655422:OCY655422 OMT655422:OMU655422 OWP655422:OWQ655422 PGL655422:PGM655422 PQH655422:PQI655422 QAD655422:QAE655422 QJZ655422:QKA655422 QTV655422:QTW655422 RDR655422:RDS655422 RNN655422:RNO655422 RXJ655422:RXK655422 SHF655422:SHG655422 SRB655422:SRC655422 TAX655422:TAY655422 TKT655422:TKU655422 TUP655422:TUQ655422 UEL655422:UEM655422 UOH655422:UOI655422 UYD655422:UYE655422 VHZ655422:VIA655422 VRV655422:VRW655422 WBR655422:WBS655422 WLN655422:WLO655422 WVJ655422:WVK655422 B720958:C720958 IX720958:IY720958 ST720958:SU720958 ACP720958:ACQ720958 AML720958:AMM720958 AWH720958:AWI720958 BGD720958:BGE720958 BPZ720958:BQA720958 BZV720958:BZW720958 CJR720958:CJS720958 CTN720958:CTO720958 DDJ720958:DDK720958 DNF720958:DNG720958 DXB720958:DXC720958 EGX720958:EGY720958 EQT720958:EQU720958 FAP720958:FAQ720958 FKL720958:FKM720958 FUH720958:FUI720958 GED720958:GEE720958 GNZ720958:GOA720958 GXV720958:GXW720958 HHR720958:HHS720958 HRN720958:HRO720958 IBJ720958:IBK720958 ILF720958:ILG720958 IVB720958:IVC720958 JEX720958:JEY720958 JOT720958:JOU720958 JYP720958:JYQ720958 KIL720958:KIM720958 KSH720958:KSI720958 LCD720958:LCE720958 LLZ720958:LMA720958 LVV720958:LVW720958 MFR720958:MFS720958 MPN720958:MPO720958 MZJ720958:MZK720958 NJF720958:NJG720958 NTB720958:NTC720958 OCX720958:OCY720958 OMT720958:OMU720958 OWP720958:OWQ720958 PGL720958:PGM720958 PQH720958:PQI720958 QAD720958:QAE720958 QJZ720958:QKA720958 QTV720958:QTW720958 RDR720958:RDS720958 RNN720958:RNO720958 RXJ720958:RXK720958 SHF720958:SHG720958 SRB720958:SRC720958 TAX720958:TAY720958 TKT720958:TKU720958 TUP720958:TUQ720958 UEL720958:UEM720958 UOH720958:UOI720958 UYD720958:UYE720958 VHZ720958:VIA720958 VRV720958:VRW720958 WBR720958:WBS720958 WLN720958:WLO720958 WVJ720958:WVK720958 B786494:C786494 IX786494:IY786494 ST786494:SU786494 ACP786494:ACQ786494 AML786494:AMM786494 AWH786494:AWI786494 BGD786494:BGE786494 BPZ786494:BQA786494 BZV786494:BZW786494 CJR786494:CJS786494 CTN786494:CTO786494 DDJ786494:DDK786494 DNF786494:DNG786494 DXB786494:DXC786494 EGX786494:EGY786494 EQT786494:EQU786494 FAP786494:FAQ786494 FKL786494:FKM786494 FUH786494:FUI786494 GED786494:GEE786494 GNZ786494:GOA786494 GXV786494:GXW786494 HHR786494:HHS786494 HRN786494:HRO786494 IBJ786494:IBK786494 ILF786494:ILG786494 IVB786494:IVC786494 JEX786494:JEY786494 JOT786494:JOU786494 JYP786494:JYQ786494 KIL786494:KIM786494 KSH786494:KSI786494 LCD786494:LCE786494 LLZ786494:LMA786494 LVV786494:LVW786494 MFR786494:MFS786494 MPN786494:MPO786494 MZJ786494:MZK786494 NJF786494:NJG786494 NTB786494:NTC786494 OCX786494:OCY786494 OMT786494:OMU786494 OWP786494:OWQ786494 PGL786494:PGM786494 PQH786494:PQI786494 QAD786494:QAE786494 QJZ786494:QKA786494 QTV786494:QTW786494 RDR786494:RDS786494 RNN786494:RNO786494 RXJ786494:RXK786494 SHF786494:SHG786494 SRB786494:SRC786494 TAX786494:TAY786494 TKT786494:TKU786494 TUP786494:TUQ786494 UEL786494:UEM786494 UOH786494:UOI786494 UYD786494:UYE786494 VHZ786494:VIA786494 VRV786494:VRW786494 WBR786494:WBS786494 WLN786494:WLO786494 WVJ786494:WVK786494 B852030:C852030 IX852030:IY852030 ST852030:SU852030 ACP852030:ACQ852030 AML852030:AMM852030 AWH852030:AWI852030 BGD852030:BGE852030 BPZ852030:BQA852030 BZV852030:BZW852030 CJR852030:CJS852030 CTN852030:CTO852030 DDJ852030:DDK852030 DNF852030:DNG852030 DXB852030:DXC852030 EGX852030:EGY852030 EQT852030:EQU852030 FAP852030:FAQ852030 FKL852030:FKM852030 FUH852030:FUI852030 GED852030:GEE852030 GNZ852030:GOA852030 GXV852030:GXW852030 HHR852030:HHS852030 HRN852030:HRO852030 IBJ852030:IBK852030 ILF852030:ILG852030 IVB852030:IVC852030 JEX852030:JEY852030 JOT852030:JOU852030 JYP852030:JYQ852030 KIL852030:KIM852030 KSH852030:KSI852030 LCD852030:LCE852030 LLZ852030:LMA852030 LVV852030:LVW852030 MFR852030:MFS852030 MPN852030:MPO852030 MZJ852030:MZK852030 NJF852030:NJG852030 NTB852030:NTC852030 OCX852030:OCY852030 OMT852030:OMU852030 OWP852030:OWQ852030 PGL852030:PGM852030 PQH852030:PQI852030 QAD852030:QAE852030 QJZ852030:QKA852030 QTV852030:QTW852030 RDR852030:RDS852030 RNN852030:RNO852030 RXJ852030:RXK852030 SHF852030:SHG852030 SRB852030:SRC852030 TAX852030:TAY852030 TKT852030:TKU852030 TUP852030:TUQ852030 UEL852030:UEM852030 UOH852030:UOI852030 UYD852030:UYE852030 VHZ852030:VIA852030 VRV852030:VRW852030 WBR852030:WBS852030 WLN852030:WLO852030 WVJ852030:WVK852030 B917566:C917566 IX917566:IY917566 ST917566:SU917566 ACP917566:ACQ917566 AML917566:AMM917566 AWH917566:AWI917566 BGD917566:BGE917566 BPZ917566:BQA917566 BZV917566:BZW917566 CJR917566:CJS917566 CTN917566:CTO917566 DDJ917566:DDK917566 DNF917566:DNG917566 DXB917566:DXC917566 EGX917566:EGY917566 EQT917566:EQU917566 FAP917566:FAQ917566 FKL917566:FKM917566 FUH917566:FUI917566 GED917566:GEE917566 GNZ917566:GOA917566 GXV917566:GXW917566 HHR917566:HHS917566 HRN917566:HRO917566 IBJ917566:IBK917566 ILF917566:ILG917566 IVB917566:IVC917566 JEX917566:JEY917566 JOT917566:JOU917566 JYP917566:JYQ917566 KIL917566:KIM917566 KSH917566:KSI917566 LCD917566:LCE917566 LLZ917566:LMA917566 LVV917566:LVW917566 MFR917566:MFS917566 MPN917566:MPO917566 MZJ917566:MZK917566 NJF917566:NJG917566 NTB917566:NTC917566 OCX917566:OCY917566 OMT917566:OMU917566 OWP917566:OWQ917566 PGL917566:PGM917566 PQH917566:PQI917566 QAD917566:QAE917566 QJZ917566:QKA917566 QTV917566:QTW917566 RDR917566:RDS917566 RNN917566:RNO917566 RXJ917566:RXK917566 SHF917566:SHG917566 SRB917566:SRC917566 TAX917566:TAY917566 TKT917566:TKU917566 TUP917566:TUQ917566 UEL917566:UEM917566 UOH917566:UOI917566 UYD917566:UYE917566 VHZ917566:VIA917566 VRV917566:VRW917566 WBR917566:WBS917566 WLN917566:WLO917566 WVJ917566:WVK917566 B983102:C983102 IX983102:IY983102 ST983102:SU983102 ACP983102:ACQ983102 AML983102:AMM983102 AWH983102:AWI983102 BGD983102:BGE983102 BPZ983102:BQA983102 BZV983102:BZW983102 CJR983102:CJS983102 CTN983102:CTO983102 DDJ983102:DDK983102 DNF983102:DNG983102 DXB983102:DXC983102 EGX983102:EGY983102 EQT983102:EQU983102 FAP983102:FAQ983102 FKL983102:FKM983102 FUH983102:FUI983102 GED983102:GEE983102 GNZ983102:GOA983102 GXV983102:GXW983102 HHR983102:HHS983102 HRN983102:HRO983102 IBJ983102:IBK983102 ILF983102:ILG983102 IVB983102:IVC983102 JEX983102:JEY983102 JOT983102:JOU983102 JYP983102:JYQ983102 KIL983102:KIM983102 KSH983102:KSI983102 LCD983102:LCE983102 LLZ983102:LMA983102 LVV983102:LVW983102 MFR983102:MFS983102 MPN983102:MPO983102 MZJ983102:MZK983102 NJF983102:NJG983102 NTB983102:NTC983102 OCX983102:OCY983102 OMT983102:OMU983102 OWP983102:OWQ983102 PGL983102:PGM983102 PQH983102:PQI983102 QAD983102:QAE983102 QJZ983102:QKA983102 QTV983102:QTW983102 RDR983102:RDS983102 RNN983102:RNO983102 RXJ983102:RXK983102 SHF983102:SHG983102 SRB983102:SRC983102 TAX983102:TAY983102 TKT983102:TKU983102 TUP983102:TUQ983102 UEL983102:UEM983102 UOH983102:UOI983102 UYD983102:UYE983102 VHZ983102:VIA983102 VRV983102:VRW983102 WBR983102:WBS983102 WLN983102:WLO983102 B62:C62">
      <formula1>$V$52:$V$60</formula1>
    </dataValidation>
    <dataValidation type="list" allowBlank="1" sqref="WVJ983101:WVK983101 IX61:IY61 ST61:SU61 ACP61:ACQ61 AML61:AMM61 AWH61:AWI61 BGD61:BGE61 BPZ61:BQA61 BZV61:BZW61 CJR61:CJS61 CTN61:CTO61 DDJ61:DDK61 DNF61:DNG61 DXB61:DXC61 EGX61:EGY61 EQT61:EQU61 FAP61:FAQ61 FKL61:FKM61 FUH61:FUI61 GED61:GEE61 GNZ61:GOA61 GXV61:GXW61 HHR61:HHS61 HRN61:HRO61 IBJ61:IBK61 ILF61:ILG61 IVB61:IVC61 JEX61:JEY61 JOT61:JOU61 JYP61:JYQ61 KIL61:KIM61 KSH61:KSI61 LCD61:LCE61 LLZ61:LMA61 LVV61:LVW61 MFR61:MFS61 MPN61:MPO61 MZJ61:MZK61 NJF61:NJG61 NTB61:NTC61 OCX61:OCY61 OMT61:OMU61 OWP61:OWQ61 PGL61:PGM61 PQH61:PQI61 QAD61:QAE61 QJZ61:QKA61 QTV61:QTW61 RDR61:RDS61 RNN61:RNO61 RXJ61:RXK61 SHF61:SHG61 SRB61:SRC61 TAX61:TAY61 TKT61:TKU61 TUP61:TUQ61 UEL61:UEM61 UOH61:UOI61 UYD61:UYE61 VHZ61:VIA61 VRV61:VRW61 WBR61:WBS61 WLN61:WLO61 WVJ61:WVK61 B65597:C65597 IX65597:IY65597 ST65597:SU65597 ACP65597:ACQ65597 AML65597:AMM65597 AWH65597:AWI65597 BGD65597:BGE65597 BPZ65597:BQA65597 BZV65597:BZW65597 CJR65597:CJS65597 CTN65597:CTO65597 DDJ65597:DDK65597 DNF65597:DNG65597 DXB65597:DXC65597 EGX65597:EGY65597 EQT65597:EQU65597 FAP65597:FAQ65597 FKL65597:FKM65597 FUH65597:FUI65597 GED65597:GEE65597 GNZ65597:GOA65597 GXV65597:GXW65597 HHR65597:HHS65597 HRN65597:HRO65597 IBJ65597:IBK65597 ILF65597:ILG65597 IVB65597:IVC65597 JEX65597:JEY65597 JOT65597:JOU65597 JYP65597:JYQ65597 KIL65597:KIM65597 KSH65597:KSI65597 LCD65597:LCE65597 LLZ65597:LMA65597 LVV65597:LVW65597 MFR65597:MFS65597 MPN65597:MPO65597 MZJ65597:MZK65597 NJF65597:NJG65597 NTB65597:NTC65597 OCX65597:OCY65597 OMT65597:OMU65597 OWP65597:OWQ65597 PGL65597:PGM65597 PQH65597:PQI65597 QAD65597:QAE65597 QJZ65597:QKA65597 QTV65597:QTW65597 RDR65597:RDS65597 RNN65597:RNO65597 RXJ65597:RXK65597 SHF65597:SHG65597 SRB65597:SRC65597 TAX65597:TAY65597 TKT65597:TKU65597 TUP65597:TUQ65597 UEL65597:UEM65597 UOH65597:UOI65597 UYD65597:UYE65597 VHZ65597:VIA65597 VRV65597:VRW65597 WBR65597:WBS65597 WLN65597:WLO65597 WVJ65597:WVK65597 B131133:C131133 IX131133:IY131133 ST131133:SU131133 ACP131133:ACQ131133 AML131133:AMM131133 AWH131133:AWI131133 BGD131133:BGE131133 BPZ131133:BQA131133 BZV131133:BZW131133 CJR131133:CJS131133 CTN131133:CTO131133 DDJ131133:DDK131133 DNF131133:DNG131133 DXB131133:DXC131133 EGX131133:EGY131133 EQT131133:EQU131133 FAP131133:FAQ131133 FKL131133:FKM131133 FUH131133:FUI131133 GED131133:GEE131133 GNZ131133:GOA131133 GXV131133:GXW131133 HHR131133:HHS131133 HRN131133:HRO131133 IBJ131133:IBK131133 ILF131133:ILG131133 IVB131133:IVC131133 JEX131133:JEY131133 JOT131133:JOU131133 JYP131133:JYQ131133 KIL131133:KIM131133 KSH131133:KSI131133 LCD131133:LCE131133 LLZ131133:LMA131133 LVV131133:LVW131133 MFR131133:MFS131133 MPN131133:MPO131133 MZJ131133:MZK131133 NJF131133:NJG131133 NTB131133:NTC131133 OCX131133:OCY131133 OMT131133:OMU131133 OWP131133:OWQ131133 PGL131133:PGM131133 PQH131133:PQI131133 QAD131133:QAE131133 QJZ131133:QKA131133 QTV131133:QTW131133 RDR131133:RDS131133 RNN131133:RNO131133 RXJ131133:RXK131133 SHF131133:SHG131133 SRB131133:SRC131133 TAX131133:TAY131133 TKT131133:TKU131133 TUP131133:TUQ131133 UEL131133:UEM131133 UOH131133:UOI131133 UYD131133:UYE131133 VHZ131133:VIA131133 VRV131133:VRW131133 WBR131133:WBS131133 WLN131133:WLO131133 WVJ131133:WVK131133 B196669:C196669 IX196669:IY196669 ST196669:SU196669 ACP196669:ACQ196669 AML196669:AMM196669 AWH196669:AWI196669 BGD196669:BGE196669 BPZ196669:BQA196669 BZV196669:BZW196669 CJR196669:CJS196669 CTN196669:CTO196669 DDJ196669:DDK196669 DNF196669:DNG196669 DXB196669:DXC196669 EGX196669:EGY196669 EQT196669:EQU196669 FAP196669:FAQ196669 FKL196669:FKM196669 FUH196669:FUI196669 GED196669:GEE196669 GNZ196669:GOA196669 GXV196669:GXW196669 HHR196669:HHS196669 HRN196669:HRO196669 IBJ196669:IBK196669 ILF196669:ILG196669 IVB196669:IVC196669 JEX196669:JEY196669 JOT196669:JOU196669 JYP196669:JYQ196669 KIL196669:KIM196669 KSH196669:KSI196669 LCD196669:LCE196669 LLZ196669:LMA196669 LVV196669:LVW196669 MFR196669:MFS196669 MPN196669:MPO196669 MZJ196669:MZK196669 NJF196669:NJG196669 NTB196669:NTC196669 OCX196669:OCY196669 OMT196669:OMU196669 OWP196669:OWQ196669 PGL196669:PGM196669 PQH196669:PQI196669 QAD196669:QAE196669 QJZ196669:QKA196669 QTV196669:QTW196669 RDR196669:RDS196669 RNN196669:RNO196669 RXJ196669:RXK196669 SHF196669:SHG196669 SRB196669:SRC196669 TAX196669:TAY196669 TKT196669:TKU196669 TUP196669:TUQ196669 UEL196669:UEM196669 UOH196669:UOI196669 UYD196669:UYE196669 VHZ196669:VIA196669 VRV196669:VRW196669 WBR196669:WBS196669 WLN196669:WLO196669 WVJ196669:WVK196669 B262205:C262205 IX262205:IY262205 ST262205:SU262205 ACP262205:ACQ262205 AML262205:AMM262205 AWH262205:AWI262205 BGD262205:BGE262205 BPZ262205:BQA262205 BZV262205:BZW262205 CJR262205:CJS262205 CTN262205:CTO262205 DDJ262205:DDK262205 DNF262205:DNG262205 DXB262205:DXC262205 EGX262205:EGY262205 EQT262205:EQU262205 FAP262205:FAQ262205 FKL262205:FKM262205 FUH262205:FUI262205 GED262205:GEE262205 GNZ262205:GOA262205 GXV262205:GXW262205 HHR262205:HHS262205 HRN262205:HRO262205 IBJ262205:IBK262205 ILF262205:ILG262205 IVB262205:IVC262205 JEX262205:JEY262205 JOT262205:JOU262205 JYP262205:JYQ262205 KIL262205:KIM262205 KSH262205:KSI262205 LCD262205:LCE262205 LLZ262205:LMA262205 LVV262205:LVW262205 MFR262205:MFS262205 MPN262205:MPO262205 MZJ262205:MZK262205 NJF262205:NJG262205 NTB262205:NTC262205 OCX262205:OCY262205 OMT262205:OMU262205 OWP262205:OWQ262205 PGL262205:PGM262205 PQH262205:PQI262205 QAD262205:QAE262205 QJZ262205:QKA262205 QTV262205:QTW262205 RDR262205:RDS262205 RNN262205:RNO262205 RXJ262205:RXK262205 SHF262205:SHG262205 SRB262205:SRC262205 TAX262205:TAY262205 TKT262205:TKU262205 TUP262205:TUQ262205 UEL262205:UEM262205 UOH262205:UOI262205 UYD262205:UYE262205 VHZ262205:VIA262205 VRV262205:VRW262205 WBR262205:WBS262205 WLN262205:WLO262205 WVJ262205:WVK262205 B327741:C327741 IX327741:IY327741 ST327741:SU327741 ACP327741:ACQ327741 AML327741:AMM327741 AWH327741:AWI327741 BGD327741:BGE327741 BPZ327741:BQA327741 BZV327741:BZW327741 CJR327741:CJS327741 CTN327741:CTO327741 DDJ327741:DDK327741 DNF327741:DNG327741 DXB327741:DXC327741 EGX327741:EGY327741 EQT327741:EQU327741 FAP327741:FAQ327741 FKL327741:FKM327741 FUH327741:FUI327741 GED327741:GEE327741 GNZ327741:GOA327741 GXV327741:GXW327741 HHR327741:HHS327741 HRN327741:HRO327741 IBJ327741:IBK327741 ILF327741:ILG327741 IVB327741:IVC327741 JEX327741:JEY327741 JOT327741:JOU327741 JYP327741:JYQ327741 KIL327741:KIM327741 KSH327741:KSI327741 LCD327741:LCE327741 LLZ327741:LMA327741 LVV327741:LVW327741 MFR327741:MFS327741 MPN327741:MPO327741 MZJ327741:MZK327741 NJF327741:NJG327741 NTB327741:NTC327741 OCX327741:OCY327741 OMT327741:OMU327741 OWP327741:OWQ327741 PGL327741:PGM327741 PQH327741:PQI327741 QAD327741:QAE327741 QJZ327741:QKA327741 QTV327741:QTW327741 RDR327741:RDS327741 RNN327741:RNO327741 RXJ327741:RXK327741 SHF327741:SHG327741 SRB327741:SRC327741 TAX327741:TAY327741 TKT327741:TKU327741 TUP327741:TUQ327741 UEL327741:UEM327741 UOH327741:UOI327741 UYD327741:UYE327741 VHZ327741:VIA327741 VRV327741:VRW327741 WBR327741:WBS327741 WLN327741:WLO327741 WVJ327741:WVK327741 B393277:C393277 IX393277:IY393277 ST393277:SU393277 ACP393277:ACQ393277 AML393277:AMM393277 AWH393277:AWI393277 BGD393277:BGE393277 BPZ393277:BQA393277 BZV393277:BZW393277 CJR393277:CJS393277 CTN393277:CTO393277 DDJ393277:DDK393277 DNF393277:DNG393277 DXB393277:DXC393277 EGX393277:EGY393277 EQT393277:EQU393277 FAP393277:FAQ393277 FKL393277:FKM393277 FUH393277:FUI393277 GED393277:GEE393277 GNZ393277:GOA393277 GXV393277:GXW393277 HHR393277:HHS393277 HRN393277:HRO393277 IBJ393277:IBK393277 ILF393277:ILG393277 IVB393277:IVC393277 JEX393277:JEY393277 JOT393277:JOU393277 JYP393277:JYQ393277 KIL393277:KIM393277 KSH393277:KSI393277 LCD393277:LCE393277 LLZ393277:LMA393277 LVV393277:LVW393277 MFR393277:MFS393277 MPN393277:MPO393277 MZJ393277:MZK393277 NJF393277:NJG393277 NTB393277:NTC393277 OCX393277:OCY393277 OMT393277:OMU393277 OWP393277:OWQ393277 PGL393277:PGM393277 PQH393277:PQI393277 QAD393277:QAE393277 QJZ393277:QKA393277 QTV393277:QTW393277 RDR393277:RDS393277 RNN393277:RNO393277 RXJ393277:RXK393277 SHF393277:SHG393277 SRB393277:SRC393277 TAX393277:TAY393277 TKT393277:TKU393277 TUP393277:TUQ393277 UEL393277:UEM393277 UOH393277:UOI393277 UYD393277:UYE393277 VHZ393277:VIA393277 VRV393277:VRW393277 WBR393277:WBS393277 WLN393277:WLO393277 WVJ393277:WVK393277 B458813:C458813 IX458813:IY458813 ST458813:SU458813 ACP458813:ACQ458813 AML458813:AMM458813 AWH458813:AWI458813 BGD458813:BGE458813 BPZ458813:BQA458813 BZV458813:BZW458813 CJR458813:CJS458813 CTN458813:CTO458813 DDJ458813:DDK458813 DNF458813:DNG458813 DXB458813:DXC458813 EGX458813:EGY458813 EQT458813:EQU458813 FAP458813:FAQ458813 FKL458813:FKM458813 FUH458813:FUI458813 GED458813:GEE458813 GNZ458813:GOA458813 GXV458813:GXW458813 HHR458813:HHS458813 HRN458813:HRO458813 IBJ458813:IBK458813 ILF458813:ILG458813 IVB458813:IVC458813 JEX458813:JEY458813 JOT458813:JOU458813 JYP458813:JYQ458813 KIL458813:KIM458813 KSH458813:KSI458813 LCD458813:LCE458813 LLZ458813:LMA458813 LVV458813:LVW458813 MFR458813:MFS458813 MPN458813:MPO458813 MZJ458813:MZK458813 NJF458813:NJG458813 NTB458813:NTC458813 OCX458813:OCY458813 OMT458813:OMU458813 OWP458813:OWQ458813 PGL458813:PGM458813 PQH458813:PQI458813 QAD458813:QAE458813 QJZ458813:QKA458813 QTV458813:QTW458813 RDR458813:RDS458813 RNN458813:RNO458813 RXJ458813:RXK458813 SHF458813:SHG458813 SRB458813:SRC458813 TAX458813:TAY458813 TKT458813:TKU458813 TUP458813:TUQ458813 UEL458813:UEM458813 UOH458813:UOI458813 UYD458813:UYE458813 VHZ458813:VIA458813 VRV458813:VRW458813 WBR458813:WBS458813 WLN458813:WLO458813 WVJ458813:WVK458813 B524349:C524349 IX524349:IY524349 ST524349:SU524349 ACP524349:ACQ524349 AML524349:AMM524349 AWH524349:AWI524349 BGD524349:BGE524349 BPZ524349:BQA524349 BZV524349:BZW524349 CJR524349:CJS524349 CTN524349:CTO524349 DDJ524349:DDK524349 DNF524349:DNG524349 DXB524349:DXC524349 EGX524349:EGY524349 EQT524349:EQU524349 FAP524349:FAQ524349 FKL524349:FKM524349 FUH524349:FUI524349 GED524349:GEE524349 GNZ524349:GOA524349 GXV524349:GXW524349 HHR524349:HHS524349 HRN524349:HRO524349 IBJ524349:IBK524349 ILF524349:ILG524349 IVB524349:IVC524349 JEX524349:JEY524349 JOT524349:JOU524349 JYP524349:JYQ524349 KIL524349:KIM524349 KSH524349:KSI524349 LCD524349:LCE524349 LLZ524349:LMA524349 LVV524349:LVW524349 MFR524349:MFS524349 MPN524349:MPO524349 MZJ524349:MZK524349 NJF524349:NJG524349 NTB524349:NTC524349 OCX524349:OCY524349 OMT524349:OMU524349 OWP524349:OWQ524349 PGL524349:PGM524349 PQH524349:PQI524349 QAD524349:QAE524349 QJZ524349:QKA524349 QTV524349:QTW524349 RDR524349:RDS524349 RNN524349:RNO524349 RXJ524349:RXK524349 SHF524349:SHG524349 SRB524349:SRC524349 TAX524349:TAY524349 TKT524349:TKU524349 TUP524349:TUQ524349 UEL524349:UEM524349 UOH524349:UOI524349 UYD524349:UYE524349 VHZ524349:VIA524349 VRV524349:VRW524349 WBR524349:WBS524349 WLN524349:WLO524349 WVJ524349:WVK524349 B589885:C589885 IX589885:IY589885 ST589885:SU589885 ACP589885:ACQ589885 AML589885:AMM589885 AWH589885:AWI589885 BGD589885:BGE589885 BPZ589885:BQA589885 BZV589885:BZW589885 CJR589885:CJS589885 CTN589885:CTO589885 DDJ589885:DDK589885 DNF589885:DNG589885 DXB589885:DXC589885 EGX589885:EGY589885 EQT589885:EQU589885 FAP589885:FAQ589885 FKL589885:FKM589885 FUH589885:FUI589885 GED589885:GEE589885 GNZ589885:GOA589885 GXV589885:GXW589885 HHR589885:HHS589885 HRN589885:HRO589885 IBJ589885:IBK589885 ILF589885:ILG589885 IVB589885:IVC589885 JEX589885:JEY589885 JOT589885:JOU589885 JYP589885:JYQ589885 KIL589885:KIM589885 KSH589885:KSI589885 LCD589885:LCE589885 LLZ589885:LMA589885 LVV589885:LVW589885 MFR589885:MFS589885 MPN589885:MPO589885 MZJ589885:MZK589885 NJF589885:NJG589885 NTB589885:NTC589885 OCX589885:OCY589885 OMT589885:OMU589885 OWP589885:OWQ589885 PGL589885:PGM589885 PQH589885:PQI589885 QAD589885:QAE589885 QJZ589885:QKA589885 QTV589885:QTW589885 RDR589885:RDS589885 RNN589885:RNO589885 RXJ589885:RXK589885 SHF589885:SHG589885 SRB589885:SRC589885 TAX589885:TAY589885 TKT589885:TKU589885 TUP589885:TUQ589885 UEL589885:UEM589885 UOH589885:UOI589885 UYD589885:UYE589885 VHZ589885:VIA589885 VRV589885:VRW589885 WBR589885:WBS589885 WLN589885:WLO589885 WVJ589885:WVK589885 B655421:C655421 IX655421:IY655421 ST655421:SU655421 ACP655421:ACQ655421 AML655421:AMM655421 AWH655421:AWI655421 BGD655421:BGE655421 BPZ655421:BQA655421 BZV655421:BZW655421 CJR655421:CJS655421 CTN655421:CTO655421 DDJ655421:DDK655421 DNF655421:DNG655421 DXB655421:DXC655421 EGX655421:EGY655421 EQT655421:EQU655421 FAP655421:FAQ655421 FKL655421:FKM655421 FUH655421:FUI655421 GED655421:GEE655421 GNZ655421:GOA655421 GXV655421:GXW655421 HHR655421:HHS655421 HRN655421:HRO655421 IBJ655421:IBK655421 ILF655421:ILG655421 IVB655421:IVC655421 JEX655421:JEY655421 JOT655421:JOU655421 JYP655421:JYQ655421 KIL655421:KIM655421 KSH655421:KSI655421 LCD655421:LCE655421 LLZ655421:LMA655421 LVV655421:LVW655421 MFR655421:MFS655421 MPN655421:MPO655421 MZJ655421:MZK655421 NJF655421:NJG655421 NTB655421:NTC655421 OCX655421:OCY655421 OMT655421:OMU655421 OWP655421:OWQ655421 PGL655421:PGM655421 PQH655421:PQI655421 QAD655421:QAE655421 QJZ655421:QKA655421 QTV655421:QTW655421 RDR655421:RDS655421 RNN655421:RNO655421 RXJ655421:RXK655421 SHF655421:SHG655421 SRB655421:SRC655421 TAX655421:TAY655421 TKT655421:TKU655421 TUP655421:TUQ655421 UEL655421:UEM655421 UOH655421:UOI655421 UYD655421:UYE655421 VHZ655421:VIA655421 VRV655421:VRW655421 WBR655421:WBS655421 WLN655421:WLO655421 WVJ655421:WVK655421 B720957:C720957 IX720957:IY720957 ST720957:SU720957 ACP720957:ACQ720957 AML720957:AMM720957 AWH720957:AWI720957 BGD720957:BGE720957 BPZ720957:BQA720957 BZV720957:BZW720957 CJR720957:CJS720957 CTN720957:CTO720957 DDJ720957:DDK720957 DNF720957:DNG720957 DXB720957:DXC720957 EGX720957:EGY720957 EQT720957:EQU720957 FAP720957:FAQ720957 FKL720957:FKM720957 FUH720957:FUI720957 GED720957:GEE720957 GNZ720957:GOA720957 GXV720957:GXW720957 HHR720957:HHS720957 HRN720957:HRO720957 IBJ720957:IBK720957 ILF720957:ILG720957 IVB720957:IVC720957 JEX720957:JEY720957 JOT720957:JOU720957 JYP720957:JYQ720957 KIL720957:KIM720957 KSH720957:KSI720957 LCD720957:LCE720957 LLZ720957:LMA720957 LVV720957:LVW720957 MFR720957:MFS720957 MPN720957:MPO720957 MZJ720957:MZK720957 NJF720957:NJG720957 NTB720957:NTC720957 OCX720957:OCY720957 OMT720957:OMU720957 OWP720957:OWQ720957 PGL720957:PGM720957 PQH720957:PQI720957 QAD720957:QAE720957 QJZ720957:QKA720957 QTV720957:QTW720957 RDR720957:RDS720957 RNN720957:RNO720957 RXJ720957:RXK720957 SHF720957:SHG720957 SRB720957:SRC720957 TAX720957:TAY720957 TKT720957:TKU720957 TUP720957:TUQ720957 UEL720957:UEM720957 UOH720957:UOI720957 UYD720957:UYE720957 VHZ720957:VIA720957 VRV720957:VRW720957 WBR720957:WBS720957 WLN720957:WLO720957 WVJ720957:WVK720957 B786493:C786493 IX786493:IY786493 ST786493:SU786493 ACP786493:ACQ786493 AML786493:AMM786493 AWH786493:AWI786493 BGD786493:BGE786493 BPZ786493:BQA786493 BZV786493:BZW786493 CJR786493:CJS786493 CTN786493:CTO786493 DDJ786493:DDK786493 DNF786493:DNG786493 DXB786493:DXC786493 EGX786493:EGY786493 EQT786493:EQU786493 FAP786493:FAQ786493 FKL786493:FKM786493 FUH786493:FUI786493 GED786493:GEE786493 GNZ786493:GOA786493 GXV786493:GXW786493 HHR786493:HHS786493 HRN786493:HRO786493 IBJ786493:IBK786493 ILF786493:ILG786493 IVB786493:IVC786493 JEX786493:JEY786493 JOT786493:JOU786493 JYP786493:JYQ786493 KIL786493:KIM786493 KSH786493:KSI786493 LCD786493:LCE786493 LLZ786493:LMA786493 LVV786493:LVW786493 MFR786493:MFS786493 MPN786493:MPO786493 MZJ786493:MZK786493 NJF786493:NJG786493 NTB786493:NTC786493 OCX786493:OCY786493 OMT786493:OMU786493 OWP786493:OWQ786493 PGL786493:PGM786493 PQH786493:PQI786493 QAD786493:QAE786493 QJZ786493:QKA786493 QTV786493:QTW786493 RDR786493:RDS786493 RNN786493:RNO786493 RXJ786493:RXK786493 SHF786493:SHG786493 SRB786493:SRC786493 TAX786493:TAY786493 TKT786493:TKU786493 TUP786493:TUQ786493 UEL786493:UEM786493 UOH786493:UOI786493 UYD786493:UYE786493 VHZ786493:VIA786493 VRV786493:VRW786493 WBR786493:WBS786493 WLN786493:WLO786493 WVJ786493:WVK786493 B852029:C852029 IX852029:IY852029 ST852029:SU852029 ACP852029:ACQ852029 AML852029:AMM852029 AWH852029:AWI852029 BGD852029:BGE852029 BPZ852029:BQA852029 BZV852029:BZW852029 CJR852029:CJS852029 CTN852029:CTO852029 DDJ852029:DDK852029 DNF852029:DNG852029 DXB852029:DXC852029 EGX852029:EGY852029 EQT852029:EQU852029 FAP852029:FAQ852029 FKL852029:FKM852029 FUH852029:FUI852029 GED852029:GEE852029 GNZ852029:GOA852029 GXV852029:GXW852029 HHR852029:HHS852029 HRN852029:HRO852029 IBJ852029:IBK852029 ILF852029:ILG852029 IVB852029:IVC852029 JEX852029:JEY852029 JOT852029:JOU852029 JYP852029:JYQ852029 KIL852029:KIM852029 KSH852029:KSI852029 LCD852029:LCE852029 LLZ852029:LMA852029 LVV852029:LVW852029 MFR852029:MFS852029 MPN852029:MPO852029 MZJ852029:MZK852029 NJF852029:NJG852029 NTB852029:NTC852029 OCX852029:OCY852029 OMT852029:OMU852029 OWP852029:OWQ852029 PGL852029:PGM852029 PQH852029:PQI852029 QAD852029:QAE852029 QJZ852029:QKA852029 QTV852029:QTW852029 RDR852029:RDS852029 RNN852029:RNO852029 RXJ852029:RXK852029 SHF852029:SHG852029 SRB852029:SRC852029 TAX852029:TAY852029 TKT852029:TKU852029 TUP852029:TUQ852029 UEL852029:UEM852029 UOH852029:UOI852029 UYD852029:UYE852029 VHZ852029:VIA852029 VRV852029:VRW852029 WBR852029:WBS852029 WLN852029:WLO852029 WVJ852029:WVK852029 B917565:C917565 IX917565:IY917565 ST917565:SU917565 ACP917565:ACQ917565 AML917565:AMM917565 AWH917565:AWI917565 BGD917565:BGE917565 BPZ917565:BQA917565 BZV917565:BZW917565 CJR917565:CJS917565 CTN917565:CTO917565 DDJ917565:DDK917565 DNF917565:DNG917565 DXB917565:DXC917565 EGX917565:EGY917565 EQT917565:EQU917565 FAP917565:FAQ917565 FKL917565:FKM917565 FUH917565:FUI917565 GED917565:GEE917565 GNZ917565:GOA917565 GXV917565:GXW917565 HHR917565:HHS917565 HRN917565:HRO917565 IBJ917565:IBK917565 ILF917565:ILG917565 IVB917565:IVC917565 JEX917565:JEY917565 JOT917565:JOU917565 JYP917565:JYQ917565 KIL917565:KIM917565 KSH917565:KSI917565 LCD917565:LCE917565 LLZ917565:LMA917565 LVV917565:LVW917565 MFR917565:MFS917565 MPN917565:MPO917565 MZJ917565:MZK917565 NJF917565:NJG917565 NTB917565:NTC917565 OCX917565:OCY917565 OMT917565:OMU917565 OWP917565:OWQ917565 PGL917565:PGM917565 PQH917565:PQI917565 QAD917565:QAE917565 QJZ917565:QKA917565 QTV917565:QTW917565 RDR917565:RDS917565 RNN917565:RNO917565 RXJ917565:RXK917565 SHF917565:SHG917565 SRB917565:SRC917565 TAX917565:TAY917565 TKT917565:TKU917565 TUP917565:TUQ917565 UEL917565:UEM917565 UOH917565:UOI917565 UYD917565:UYE917565 VHZ917565:VIA917565 VRV917565:VRW917565 WBR917565:WBS917565 WLN917565:WLO917565 WVJ917565:WVK917565 B983101:C983101 IX983101:IY983101 ST983101:SU983101 ACP983101:ACQ983101 AML983101:AMM983101 AWH983101:AWI983101 BGD983101:BGE983101 BPZ983101:BQA983101 BZV983101:BZW983101 CJR983101:CJS983101 CTN983101:CTO983101 DDJ983101:DDK983101 DNF983101:DNG983101 DXB983101:DXC983101 EGX983101:EGY983101 EQT983101:EQU983101 FAP983101:FAQ983101 FKL983101:FKM983101 FUH983101:FUI983101 GED983101:GEE983101 GNZ983101:GOA983101 GXV983101:GXW983101 HHR983101:HHS983101 HRN983101:HRO983101 IBJ983101:IBK983101 ILF983101:ILG983101 IVB983101:IVC983101 JEX983101:JEY983101 JOT983101:JOU983101 JYP983101:JYQ983101 KIL983101:KIM983101 KSH983101:KSI983101 LCD983101:LCE983101 LLZ983101:LMA983101 LVV983101:LVW983101 MFR983101:MFS983101 MPN983101:MPO983101 MZJ983101:MZK983101 NJF983101:NJG983101 NTB983101:NTC983101 OCX983101:OCY983101 OMT983101:OMU983101 OWP983101:OWQ983101 PGL983101:PGM983101 PQH983101:PQI983101 QAD983101:QAE983101 QJZ983101:QKA983101 QTV983101:QTW983101 RDR983101:RDS983101 RNN983101:RNO983101 RXJ983101:RXK983101 SHF983101:SHG983101 SRB983101:SRC983101 TAX983101:TAY983101 TKT983101:TKU983101 TUP983101:TUQ983101 UEL983101:UEM983101 UOH983101:UOI983101 UYD983101:UYE983101 VHZ983101:VIA983101 VRV983101:VRW983101 WBR983101:WBS983101 WLN983101:WLO983101 B61:C61">
      <formula1>$U$52:$U$55</formula1>
    </dataValidation>
    <dataValidation type="list" allowBlank="1" sqref="WVJ983100:WVK983100 IX60:IY60 ST60:SU60 ACP60:ACQ60 AML60:AMM60 AWH60:AWI60 BGD60:BGE60 BPZ60:BQA60 BZV60:BZW60 CJR60:CJS60 CTN60:CTO60 DDJ60:DDK60 DNF60:DNG60 DXB60:DXC60 EGX60:EGY60 EQT60:EQU60 FAP60:FAQ60 FKL60:FKM60 FUH60:FUI60 GED60:GEE60 GNZ60:GOA60 GXV60:GXW60 HHR60:HHS60 HRN60:HRO60 IBJ60:IBK60 ILF60:ILG60 IVB60:IVC60 JEX60:JEY60 JOT60:JOU60 JYP60:JYQ60 KIL60:KIM60 KSH60:KSI60 LCD60:LCE60 LLZ60:LMA60 LVV60:LVW60 MFR60:MFS60 MPN60:MPO60 MZJ60:MZK60 NJF60:NJG60 NTB60:NTC60 OCX60:OCY60 OMT60:OMU60 OWP60:OWQ60 PGL60:PGM60 PQH60:PQI60 QAD60:QAE60 QJZ60:QKA60 QTV60:QTW60 RDR60:RDS60 RNN60:RNO60 RXJ60:RXK60 SHF60:SHG60 SRB60:SRC60 TAX60:TAY60 TKT60:TKU60 TUP60:TUQ60 UEL60:UEM60 UOH60:UOI60 UYD60:UYE60 VHZ60:VIA60 VRV60:VRW60 WBR60:WBS60 WLN60:WLO60 WVJ60:WVK60 B65596:C65596 IX65596:IY65596 ST65596:SU65596 ACP65596:ACQ65596 AML65596:AMM65596 AWH65596:AWI65596 BGD65596:BGE65596 BPZ65596:BQA65596 BZV65596:BZW65596 CJR65596:CJS65596 CTN65596:CTO65596 DDJ65596:DDK65596 DNF65596:DNG65596 DXB65596:DXC65596 EGX65596:EGY65596 EQT65596:EQU65596 FAP65596:FAQ65596 FKL65596:FKM65596 FUH65596:FUI65596 GED65596:GEE65596 GNZ65596:GOA65596 GXV65596:GXW65596 HHR65596:HHS65596 HRN65596:HRO65596 IBJ65596:IBK65596 ILF65596:ILG65596 IVB65596:IVC65596 JEX65596:JEY65596 JOT65596:JOU65596 JYP65596:JYQ65596 KIL65596:KIM65596 KSH65596:KSI65596 LCD65596:LCE65596 LLZ65596:LMA65596 LVV65596:LVW65596 MFR65596:MFS65596 MPN65596:MPO65596 MZJ65596:MZK65596 NJF65596:NJG65596 NTB65596:NTC65596 OCX65596:OCY65596 OMT65596:OMU65596 OWP65596:OWQ65596 PGL65596:PGM65596 PQH65596:PQI65596 QAD65596:QAE65596 QJZ65596:QKA65596 QTV65596:QTW65596 RDR65596:RDS65596 RNN65596:RNO65596 RXJ65596:RXK65596 SHF65596:SHG65596 SRB65596:SRC65596 TAX65596:TAY65596 TKT65596:TKU65596 TUP65596:TUQ65596 UEL65596:UEM65596 UOH65596:UOI65596 UYD65596:UYE65596 VHZ65596:VIA65596 VRV65596:VRW65596 WBR65596:WBS65596 WLN65596:WLO65596 WVJ65596:WVK65596 B131132:C131132 IX131132:IY131132 ST131132:SU131132 ACP131132:ACQ131132 AML131132:AMM131132 AWH131132:AWI131132 BGD131132:BGE131132 BPZ131132:BQA131132 BZV131132:BZW131132 CJR131132:CJS131132 CTN131132:CTO131132 DDJ131132:DDK131132 DNF131132:DNG131132 DXB131132:DXC131132 EGX131132:EGY131132 EQT131132:EQU131132 FAP131132:FAQ131132 FKL131132:FKM131132 FUH131132:FUI131132 GED131132:GEE131132 GNZ131132:GOA131132 GXV131132:GXW131132 HHR131132:HHS131132 HRN131132:HRO131132 IBJ131132:IBK131132 ILF131132:ILG131132 IVB131132:IVC131132 JEX131132:JEY131132 JOT131132:JOU131132 JYP131132:JYQ131132 KIL131132:KIM131132 KSH131132:KSI131132 LCD131132:LCE131132 LLZ131132:LMA131132 LVV131132:LVW131132 MFR131132:MFS131132 MPN131132:MPO131132 MZJ131132:MZK131132 NJF131132:NJG131132 NTB131132:NTC131132 OCX131132:OCY131132 OMT131132:OMU131132 OWP131132:OWQ131132 PGL131132:PGM131132 PQH131132:PQI131132 QAD131132:QAE131132 QJZ131132:QKA131132 QTV131132:QTW131132 RDR131132:RDS131132 RNN131132:RNO131132 RXJ131132:RXK131132 SHF131132:SHG131132 SRB131132:SRC131132 TAX131132:TAY131132 TKT131132:TKU131132 TUP131132:TUQ131132 UEL131132:UEM131132 UOH131132:UOI131132 UYD131132:UYE131132 VHZ131132:VIA131132 VRV131132:VRW131132 WBR131132:WBS131132 WLN131132:WLO131132 WVJ131132:WVK131132 B196668:C196668 IX196668:IY196668 ST196668:SU196668 ACP196668:ACQ196668 AML196668:AMM196668 AWH196668:AWI196668 BGD196668:BGE196668 BPZ196668:BQA196668 BZV196668:BZW196668 CJR196668:CJS196668 CTN196668:CTO196668 DDJ196668:DDK196668 DNF196668:DNG196668 DXB196668:DXC196668 EGX196668:EGY196668 EQT196668:EQU196668 FAP196668:FAQ196668 FKL196668:FKM196668 FUH196668:FUI196668 GED196668:GEE196668 GNZ196668:GOA196668 GXV196668:GXW196668 HHR196668:HHS196668 HRN196668:HRO196668 IBJ196668:IBK196668 ILF196668:ILG196668 IVB196668:IVC196668 JEX196668:JEY196668 JOT196668:JOU196668 JYP196668:JYQ196668 KIL196668:KIM196668 KSH196668:KSI196668 LCD196668:LCE196668 LLZ196668:LMA196668 LVV196668:LVW196668 MFR196668:MFS196668 MPN196668:MPO196668 MZJ196668:MZK196668 NJF196668:NJG196668 NTB196668:NTC196668 OCX196668:OCY196668 OMT196668:OMU196668 OWP196668:OWQ196668 PGL196668:PGM196668 PQH196668:PQI196668 QAD196668:QAE196668 QJZ196668:QKA196668 QTV196668:QTW196668 RDR196668:RDS196668 RNN196668:RNO196668 RXJ196668:RXK196668 SHF196668:SHG196668 SRB196668:SRC196668 TAX196668:TAY196668 TKT196668:TKU196668 TUP196668:TUQ196668 UEL196668:UEM196668 UOH196668:UOI196668 UYD196668:UYE196668 VHZ196668:VIA196668 VRV196668:VRW196668 WBR196668:WBS196668 WLN196668:WLO196668 WVJ196668:WVK196668 B262204:C262204 IX262204:IY262204 ST262204:SU262204 ACP262204:ACQ262204 AML262204:AMM262204 AWH262204:AWI262204 BGD262204:BGE262204 BPZ262204:BQA262204 BZV262204:BZW262204 CJR262204:CJS262204 CTN262204:CTO262204 DDJ262204:DDK262204 DNF262204:DNG262204 DXB262204:DXC262204 EGX262204:EGY262204 EQT262204:EQU262204 FAP262204:FAQ262204 FKL262204:FKM262204 FUH262204:FUI262204 GED262204:GEE262204 GNZ262204:GOA262204 GXV262204:GXW262204 HHR262204:HHS262204 HRN262204:HRO262204 IBJ262204:IBK262204 ILF262204:ILG262204 IVB262204:IVC262204 JEX262204:JEY262204 JOT262204:JOU262204 JYP262204:JYQ262204 KIL262204:KIM262204 KSH262204:KSI262204 LCD262204:LCE262204 LLZ262204:LMA262204 LVV262204:LVW262204 MFR262204:MFS262204 MPN262204:MPO262204 MZJ262204:MZK262204 NJF262204:NJG262204 NTB262204:NTC262204 OCX262204:OCY262204 OMT262204:OMU262204 OWP262204:OWQ262204 PGL262204:PGM262204 PQH262204:PQI262204 QAD262204:QAE262204 QJZ262204:QKA262204 QTV262204:QTW262204 RDR262204:RDS262204 RNN262204:RNO262204 RXJ262204:RXK262204 SHF262204:SHG262204 SRB262204:SRC262204 TAX262204:TAY262204 TKT262204:TKU262204 TUP262204:TUQ262204 UEL262204:UEM262204 UOH262204:UOI262204 UYD262204:UYE262204 VHZ262204:VIA262204 VRV262204:VRW262204 WBR262204:WBS262204 WLN262204:WLO262204 WVJ262204:WVK262204 B327740:C327740 IX327740:IY327740 ST327740:SU327740 ACP327740:ACQ327740 AML327740:AMM327740 AWH327740:AWI327740 BGD327740:BGE327740 BPZ327740:BQA327740 BZV327740:BZW327740 CJR327740:CJS327740 CTN327740:CTO327740 DDJ327740:DDK327740 DNF327740:DNG327740 DXB327740:DXC327740 EGX327740:EGY327740 EQT327740:EQU327740 FAP327740:FAQ327740 FKL327740:FKM327740 FUH327740:FUI327740 GED327740:GEE327740 GNZ327740:GOA327740 GXV327740:GXW327740 HHR327740:HHS327740 HRN327740:HRO327740 IBJ327740:IBK327740 ILF327740:ILG327740 IVB327740:IVC327740 JEX327740:JEY327740 JOT327740:JOU327740 JYP327740:JYQ327740 KIL327740:KIM327740 KSH327740:KSI327740 LCD327740:LCE327740 LLZ327740:LMA327740 LVV327740:LVW327740 MFR327740:MFS327740 MPN327740:MPO327740 MZJ327740:MZK327740 NJF327740:NJG327740 NTB327740:NTC327740 OCX327740:OCY327740 OMT327740:OMU327740 OWP327740:OWQ327740 PGL327740:PGM327740 PQH327740:PQI327740 QAD327740:QAE327740 QJZ327740:QKA327740 QTV327740:QTW327740 RDR327740:RDS327740 RNN327740:RNO327740 RXJ327740:RXK327740 SHF327740:SHG327740 SRB327740:SRC327740 TAX327740:TAY327740 TKT327740:TKU327740 TUP327740:TUQ327740 UEL327740:UEM327740 UOH327740:UOI327740 UYD327740:UYE327740 VHZ327740:VIA327740 VRV327740:VRW327740 WBR327740:WBS327740 WLN327740:WLO327740 WVJ327740:WVK327740 B393276:C393276 IX393276:IY393276 ST393276:SU393276 ACP393276:ACQ393276 AML393276:AMM393276 AWH393276:AWI393276 BGD393276:BGE393276 BPZ393276:BQA393276 BZV393276:BZW393276 CJR393276:CJS393276 CTN393276:CTO393276 DDJ393276:DDK393276 DNF393276:DNG393276 DXB393276:DXC393276 EGX393276:EGY393276 EQT393276:EQU393276 FAP393276:FAQ393276 FKL393276:FKM393276 FUH393276:FUI393276 GED393276:GEE393276 GNZ393276:GOA393276 GXV393276:GXW393276 HHR393276:HHS393276 HRN393276:HRO393276 IBJ393276:IBK393276 ILF393276:ILG393276 IVB393276:IVC393276 JEX393276:JEY393276 JOT393276:JOU393276 JYP393276:JYQ393276 KIL393276:KIM393276 KSH393276:KSI393276 LCD393276:LCE393276 LLZ393276:LMA393276 LVV393276:LVW393276 MFR393276:MFS393276 MPN393276:MPO393276 MZJ393276:MZK393276 NJF393276:NJG393276 NTB393276:NTC393276 OCX393276:OCY393276 OMT393276:OMU393276 OWP393276:OWQ393276 PGL393276:PGM393276 PQH393276:PQI393276 QAD393276:QAE393276 QJZ393276:QKA393276 QTV393276:QTW393276 RDR393276:RDS393276 RNN393276:RNO393276 RXJ393276:RXK393276 SHF393276:SHG393276 SRB393276:SRC393276 TAX393276:TAY393276 TKT393276:TKU393276 TUP393276:TUQ393276 UEL393276:UEM393276 UOH393276:UOI393276 UYD393276:UYE393276 VHZ393276:VIA393276 VRV393276:VRW393276 WBR393276:WBS393276 WLN393276:WLO393276 WVJ393276:WVK393276 B458812:C458812 IX458812:IY458812 ST458812:SU458812 ACP458812:ACQ458812 AML458812:AMM458812 AWH458812:AWI458812 BGD458812:BGE458812 BPZ458812:BQA458812 BZV458812:BZW458812 CJR458812:CJS458812 CTN458812:CTO458812 DDJ458812:DDK458812 DNF458812:DNG458812 DXB458812:DXC458812 EGX458812:EGY458812 EQT458812:EQU458812 FAP458812:FAQ458812 FKL458812:FKM458812 FUH458812:FUI458812 GED458812:GEE458812 GNZ458812:GOA458812 GXV458812:GXW458812 HHR458812:HHS458812 HRN458812:HRO458812 IBJ458812:IBK458812 ILF458812:ILG458812 IVB458812:IVC458812 JEX458812:JEY458812 JOT458812:JOU458812 JYP458812:JYQ458812 KIL458812:KIM458812 KSH458812:KSI458812 LCD458812:LCE458812 LLZ458812:LMA458812 LVV458812:LVW458812 MFR458812:MFS458812 MPN458812:MPO458812 MZJ458812:MZK458812 NJF458812:NJG458812 NTB458812:NTC458812 OCX458812:OCY458812 OMT458812:OMU458812 OWP458812:OWQ458812 PGL458812:PGM458812 PQH458812:PQI458812 QAD458812:QAE458812 QJZ458812:QKA458812 QTV458812:QTW458812 RDR458812:RDS458812 RNN458812:RNO458812 RXJ458812:RXK458812 SHF458812:SHG458812 SRB458812:SRC458812 TAX458812:TAY458812 TKT458812:TKU458812 TUP458812:TUQ458812 UEL458812:UEM458812 UOH458812:UOI458812 UYD458812:UYE458812 VHZ458812:VIA458812 VRV458812:VRW458812 WBR458812:WBS458812 WLN458812:WLO458812 WVJ458812:WVK458812 B524348:C524348 IX524348:IY524348 ST524348:SU524348 ACP524348:ACQ524348 AML524348:AMM524348 AWH524348:AWI524348 BGD524348:BGE524348 BPZ524348:BQA524348 BZV524348:BZW524348 CJR524348:CJS524348 CTN524348:CTO524348 DDJ524348:DDK524348 DNF524348:DNG524348 DXB524348:DXC524348 EGX524348:EGY524348 EQT524348:EQU524348 FAP524348:FAQ524348 FKL524348:FKM524348 FUH524348:FUI524348 GED524348:GEE524348 GNZ524348:GOA524348 GXV524348:GXW524348 HHR524348:HHS524348 HRN524348:HRO524348 IBJ524348:IBK524348 ILF524348:ILG524348 IVB524348:IVC524348 JEX524348:JEY524348 JOT524348:JOU524348 JYP524348:JYQ524348 KIL524348:KIM524348 KSH524348:KSI524348 LCD524348:LCE524348 LLZ524348:LMA524348 LVV524348:LVW524348 MFR524348:MFS524348 MPN524348:MPO524348 MZJ524348:MZK524348 NJF524348:NJG524348 NTB524348:NTC524348 OCX524348:OCY524348 OMT524348:OMU524348 OWP524348:OWQ524348 PGL524348:PGM524348 PQH524348:PQI524348 QAD524348:QAE524348 QJZ524348:QKA524348 QTV524348:QTW524348 RDR524348:RDS524348 RNN524348:RNO524348 RXJ524348:RXK524348 SHF524348:SHG524348 SRB524348:SRC524348 TAX524348:TAY524348 TKT524348:TKU524348 TUP524348:TUQ524348 UEL524348:UEM524348 UOH524348:UOI524348 UYD524348:UYE524348 VHZ524348:VIA524348 VRV524348:VRW524348 WBR524348:WBS524348 WLN524348:WLO524348 WVJ524348:WVK524348 B589884:C589884 IX589884:IY589884 ST589884:SU589884 ACP589884:ACQ589884 AML589884:AMM589884 AWH589884:AWI589884 BGD589884:BGE589884 BPZ589884:BQA589884 BZV589884:BZW589884 CJR589884:CJS589884 CTN589884:CTO589884 DDJ589884:DDK589884 DNF589884:DNG589884 DXB589884:DXC589884 EGX589884:EGY589884 EQT589884:EQU589884 FAP589884:FAQ589884 FKL589884:FKM589884 FUH589884:FUI589884 GED589884:GEE589884 GNZ589884:GOA589884 GXV589884:GXW589884 HHR589884:HHS589884 HRN589884:HRO589884 IBJ589884:IBK589884 ILF589884:ILG589884 IVB589884:IVC589884 JEX589884:JEY589884 JOT589884:JOU589884 JYP589884:JYQ589884 KIL589884:KIM589884 KSH589884:KSI589884 LCD589884:LCE589884 LLZ589884:LMA589884 LVV589884:LVW589884 MFR589884:MFS589884 MPN589884:MPO589884 MZJ589884:MZK589884 NJF589884:NJG589884 NTB589884:NTC589884 OCX589884:OCY589884 OMT589884:OMU589884 OWP589884:OWQ589884 PGL589884:PGM589884 PQH589884:PQI589884 QAD589884:QAE589884 QJZ589884:QKA589884 QTV589884:QTW589884 RDR589884:RDS589884 RNN589884:RNO589884 RXJ589884:RXK589884 SHF589884:SHG589884 SRB589884:SRC589884 TAX589884:TAY589884 TKT589884:TKU589884 TUP589884:TUQ589884 UEL589884:UEM589884 UOH589884:UOI589884 UYD589884:UYE589884 VHZ589884:VIA589884 VRV589884:VRW589884 WBR589884:WBS589884 WLN589884:WLO589884 WVJ589884:WVK589884 B655420:C655420 IX655420:IY655420 ST655420:SU655420 ACP655420:ACQ655420 AML655420:AMM655420 AWH655420:AWI655420 BGD655420:BGE655420 BPZ655420:BQA655420 BZV655420:BZW655420 CJR655420:CJS655420 CTN655420:CTO655420 DDJ655420:DDK655420 DNF655420:DNG655420 DXB655420:DXC655420 EGX655420:EGY655420 EQT655420:EQU655420 FAP655420:FAQ655420 FKL655420:FKM655420 FUH655420:FUI655420 GED655420:GEE655420 GNZ655420:GOA655420 GXV655420:GXW655420 HHR655420:HHS655420 HRN655420:HRO655420 IBJ655420:IBK655420 ILF655420:ILG655420 IVB655420:IVC655420 JEX655420:JEY655420 JOT655420:JOU655420 JYP655420:JYQ655420 KIL655420:KIM655420 KSH655420:KSI655420 LCD655420:LCE655420 LLZ655420:LMA655420 LVV655420:LVW655420 MFR655420:MFS655420 MPN655420:MPO655420 MZJ655420:MZK655420 NJF655420:NJG655420 NTB655420:NTC655420 OCX655420:OCY655420 OMT655420:OMU655420 OWP655420:OWQ655420 PGL655420:PGM655420 PQH655420:PQI655420 QAD655420:QAE655420 QJZ655420:QKA655420 QTV655420:QTW655420 RDR655420:RDS655420 RNN655420:RNO655420 RXJ655420:RXK655420 SHF655420:SHG655420 SRB655420:SRC655420 TAX655420:TAY655420 TKT655420:TKU655420 TUP655420:TUQ655420 UEL655420:UEM655420 UOH655420:UOI655420 UYD655420:UYE655420 VHZ655420:VIA655420 VRV655420:VRW655420 WBR655420:WBS655420 WLN655420:WLO655420 WVJ655420:WVK655420 B720956:C720956 IX720956:IY720956 ST720956:SU720956 ACP720956:ACQ720956 AML720956:AMM720956 AWH720956:AWI720956 BGD720956:BGE720956 BPZ720956:BQA720956 BZV720956:BZW720956 CJR720956:CJS720956 CTN720956:CTO720956 DDJ720956:DDK720956 DNF720956:DNG720956 DXB720956:DXC720956 EGX720956:EGY720956 EQT720956:EQU720956 FAP720956:FAQ720956 FKL720956:FKM720956 FUH720956:FUI720956 GED720956:GEE720956 GNZ720956:GOA720956 GXV720956:GXW720956 HHR720956:HHS720956 HRN720956:HRO720956 IBJ720956:IBK720956 ILF720956:ILG720956 IVB720956:IVC720956 JEX720956:JEY720956 JOT720956:JOU720956 JYP720956:JYQ720956 KIL720956:KIM720956 KSH720956:KSI720956 LCD720956:LCE720956 LLZ720956:LMA720956 LVV720956:LVW720956 MFR720956:MFS720956 MPN720956:MPO720956 MZJ720956:MZK720956 NJF720956:NJG720956 NTB720956:NTC720956 OCX720956:OCY720956 OMT720956:OMU720956 OWP720956:OWQ720956 PGL720956:PGM720956 PQH720956:PQI720956 QAD720956:QAE720956 QJZ720956:QKA720956 QTV720956:QTW720956 RDR720956:RDS720956 RNN720956:RNO720956 RXJ720956:RXK720956 SHF720956:SHG720956 SRB720956:SRC720956 TAX720956:TAY720956 TKT720956:TKU720956 TUP720956:TUQ720956 UEL720956:UEM720956 UOH720956:UOI720956 UYD720956:UYE720956 VHZ720956:VIA720956 VRV720956:VRW720956 WBR720956:WBS720956 WLN720956:WLO720956 WVJ720956:WVK720956 B786492:C786492 IX786492:IY786492 ST786492:SU786492 ACP786492:ACQ786492 AML786492:AMM786492 AWH786492:AWI786492 BGD786492:BGE786492 BPZ786492:BQA786492 BZV786492:BZW786492 CJR786492:CJS786492 CTN786492:CTO786492 DDJ786492:DDK786492 DNF786492:DNG786492 DXB786492:DXC786492 EGX786492:EGY786492 EQT786492:EQU786492 FAP786492:FAQ786492 FKL786492:FKM786492 FUH786492:FUI786492 GED786492:GEE786492 GNZ786492:GOA786492 GXV786492:GXW786492 HHR786492:HHS786492 HRN786492:HRO786492 IBJ786492:IBK786492 ILF786492:ILG786492 IVB786492:IVC786492 JEX786492:JEY786492 JOT786492:JOU786492 JYP786492:JYQ786492 KIL786492:KIM786492 KSH786492:KSI786492 LCD786492:LCE786492 LLZ786492:LMA786492 LVV786492:LVW786492 MFR786492:MFS786492 MPN786492:MPO786492 MZJ786492:MZK786492 NJF786492:NJG786492 NTB786492:NTC786492 OCX786492:OCY786492 OMT786492:OMU786492 OWP786492:OWQ786492 PGL786492:PGM786492 PQH786492:PQI786492 QAD786492:QAE786492 QJZ786492:QKA786492 QTV786492:QTW786492 RDR786492:RDS786492 RNN786492:RNO786492 RXJ786492:RXK786492 SHF786492:SHG786492 SRB786492:SRC786492 TAX786492:TAY786492 TKT786492:TKU786492 TUP786492:TUQ786492 UEL786492:UEM786492 UOH786492:UOI786492 UYD786492:UYE786492 VHZ786492:VIA786492 VRV786492:VRW786492 WBR786492:WBS786492 WLN786492:WLO786492 WVJ786492:WVK786492 B852028:C852028 IX852028:IY852028 ST852028:SU852028 ACP852028:ACQ852028 AML852028:AMM852028 AWH852028:AWI852028 BGD852028:BGE852028 BPZ852028:BQA852028 BZV852028:BZW852028 CJR852028:CJS852028 CTN852028:CTO852028 DDJ852028:DDK852028 DNF852028:DNG852028 DXB852028:DXC852028 EGX852028:EGY852028 EQT852028:EQU852028 FAP852028:FAQ852028 FKL852028:FKM852028 FUH852028:FUI852028 GED852028:GEE852028 GNZ852028:GOA852028 GXV852028:GXW852028 HHR852028:HHS852028 HRN852028:HRO852028 IBJ852028:IBK852028 ILF852028:ILG852028 IVB852028:IVC852028 JEX852028:JEY852028 JOT852028:JOU852028 JYP852028:JYQ852028 KIL852028:KIM852028 KSH852028:KSI852028 LCD852028:LCE852028 LLZ852028:LMA852028 LVV852028:LVW852028 MFR852028:MFS852028 MPN852028:MPO852028 MZJ852028:MZK852028 NJF852028:NJG852028 NTB852028:NTC852028 OCX852028:OCY852028 OMT852028:OMU852028 OWP852028:OWQ852028 PGL852028:PGM852028 PQH852028:PQI852028 QAD852028:QAE852028 QJZ852028:QKA852028 QTV852028:QTW852028 RDR852028:RDS852028 RNN852028:RNO852028 RXJ852028:RXK852028 SHF852028:SHG852028 SRB852028:SRC852028 TAX852028:TAY852028 TKT852028:TKU852028 TUP852028:TUQ852028 UEL852028:UEM852028 UOH852028:UOI852028 UYD852028:UYE852028 VHZ852028:VIA852028 VRV852028:VRW852028 WBR852028:WBS852028 WLN852028:WLO852028 WVJ852028:WVK852028 B917564:C917564 IX917564:IY917564 ST917564:SU917564 ACP917564:ACQ917564 AML917564:AMM917564 AWH917564:AWI917564 BGD917564:BGE917564 BPZ917564:BQA917564 BZV917564:BZW917564 CJR917564:CJS917564 CTN917564:CTO917564 DDJ917564:DDK917564 DNF917564:DNG917564 DXB917564:DXC917564 EGX917564:EGY917564 EQT917564:EQU917564 FAP917564:FAQ917564 FKL917564:FKM917564 FUH917564:FUI917564 GED917564:GEE917564 GNZ917564:GOA917564 GXV917564:GXW917564 HHR917564:HHS917564 HRN917564:HRO917564 IBJ917564:IBK917564 ILF917564:ILG917564 IVB917564:IVC917564 JEX917564:JEY917564 JOT917564:JOU917564 JYP917564:JYQ917564 KIL917564:KIM917564 KSH917564:KSI917564 LCD917564:LCE917564 LLZ917564:LMA917564 LVV917564:LVW917564 MFR917564:MFS917564 MPN917564:MPO917564 MZJ917564:MZK917564 NJF917564:NJG917564 NTB917564:NTC917564 OCX917564:OCY917564 OMT917564:OMU917564 OWP917564:OWQ917564 PGL917564:PGM917564 PQH917564:PQI917564 QAD917564:QAE917564 QJZ917564:QKA917564 QTV917564:QTW917564 RDR917564:RDS917564 RNN917564:RNO917564 RXJ917564:RXK917564 SHF917564:SHG917564 SRB917564:SRC917564 TAX917564:TAY917564 TKT917564:TKU917564 TUP917564:TUQ917564 UEL917564:UEM917564 UOH917564:UOI917564 UYD917564:UYE917564 VHZ917564:VIA917564 VRV917564:VRW917564 WBR917564:WBS917564 WLN917564:WLO917564 WVJ917564:WVK917564 B983100:C983100 IX983100:IY983100 ST983100:SU983100 ACP983100:ACQ983100 AML983100:AMM983100 AWH983100:AWI983100 BGD983100:BGE983100 BPZ983100:BQA983100 BZV983100:BZW983100 CJR983100:CJS983100 CTN983100:CTO983100 DDJ983100:DDK983100 DNF983100:DNG983100 DXB983100:DXC983100 EGX983100:EGY983100 EQT983100:EQU983100 FAP983100:FAQ983100 FKL983100:FKM983100 FUH983100:FUI983100 GED983100:GEE983100 GNZ983100:GOA983100 GXV983100:GXW983100 HHR983100:HHS983100 HRN983100:HRO983100 IBJ983100:IBK983100 ILF983100:ILG983100 IVB983100:IVC983100 JEX983100:JEY983100 JOT983100:JOU983100 JYP983100:JYQ983100 KIL983100:KIM983100 KSH983100:KSI983100 LCD983100:LCE983100 LLZ983100:LMA983100 LVV983100:LVW983100 MFR983100:MFS983100 MPN983100:MPO983100 MZJ983100:MZK983100 NJF983100:NJG983100 NTB983100:NTC983100 OCX983100:OCY983100 OMT983100:OMU983100 OWP983100:OWQ983100 PGL983100:PGM983100 PQH983100:PQI983100 QAD983100:QAE983100 QJZ983100:QKA983100 QTV983100:QTW983100 RDR983100:RDS983100 RNN983100:RNO983100 RXJ983100:RXK983100 SHF983100:SHG983100 SRB983100:SRC983100 TAX983100:TAY983100 TKT983100:TKU983100 TUP983100:TUQ983100 UEL983100:UEM983100 UOH983100:UOI983100 UYD983100:UYE983100 VHZ983100:VIA983100 VRV983100:VRW983100 WBR983100:WBS983100 WLN983100:WLO983100 B60:C60">
      <formula1>$T$52:$T$55</formula1>
    </dataValidation>
    <dataValidation type="list" allowBlank="1" sqref="WVJ983099 IX59 ST59 ACP59 AML59 AWH59 BGD59 BPZ59 BZV59 CJR59 CTN59 DDJ59 DNF59 DXB59 EGX59 EQT59 FAP59 FKL59 FUH59 GED59 GNZ59 GXV59 HHR59 HRN59 IBJ59 ILF59 IVB59 JEX59 JOT59 JYP59 KIL59 KSH59 LCD59 LLZ59 LVV59 MFR59 MPN59 MZJ59 NJF59 NTB59 OCX59 OMT59 OWP59 PGL59 PQH59 QAD59 QJZ59 QTV59 RDR59 RNN59 RXJ59 SHF59 SRB59 TAX59 TKT59 TUP59 UEL59 UOH59 UYD59 VHZ59 VRV59 WBR59 WLN59 WVJ59 B65595 IX65595 ST65595 ACP65595 AML65595 AWH65595 BGD65595 BPZ65595 BZV65595 CJR65595 CTN65595 DDJ65595 DNF65595 DXB65595 EGX65595 EQT65595 FAP65595 FKL65595 FUH65595 GED65595 GNZ65595 GXV65595 HHR65595 HRN65595 IBJ65595 ILF65595 IVB65595 JEX65595 JOT65595 JYP65595 KIL65595 KSH65595 LCD65595 LLZ65595 LVV65595 MFR65595 MPN65595 MZJ65595 NJF65595 NTB65595 OCX65595 OMT65595 OWP65595 PGL65595 PQH65595 QAD65595 QJZ65595 QTV65595 RDR65595 RNN65595 RXJ65595 SHF65595 SRB65595 TAX65595 TKT65595 TUP65595 UEL65595 UOH65595 UYD65595 VHZ65595 VRV65595 WBR65595 WLN65595 WVJ65595 B131131 IX131131 ST131131 ACP131131 AML131131 AWH131131 BGD131131 BPZ131131 BZV131131 CJR131131 CTN131131 DDJ131131 DNF131131 DXB131131 EGX131131 EQT131131 FAP131131 FKL131131 FUH131131 GED131131 GNZ131131 GXV131131 HHR131131 HRN131131 IBJ131131 ILF131131 IVB131131 JEX131131 JOT131131 JYP131131 KIL131131 KSH131131 LCD131131 LLZ131131 LVV131131 MFR131131 MPN131131 MZJ131131 NJF131131 NTB131131 OCX131131 OMT131131 OWP131131 PGL131131 PQH131131 QAD131131 QJZ131131 QTV131131 RDR131131 RNN131131 RXJ131131 SHF131131 SRB131131 TAX131131 TKT131131 TUP131131 UEL131131 UOH131131 UYD131131 VHZ131131 VRV131131 WBR131131 WLN131131 WVJ131131 B196667 IX196667 ST196667 ACP196667 AML196667 AWH196667 BGD196667 BPZ196667 BZV196667 CJR196667 CTN196667 DDJ196667 DNF196667 DXB196667 EGX196667 EQT196667 FAP196667 FKL196667 FUH196667 GED196667 GNZ196667 GXV196667 HHR196667 HRN196667 IBJ196667 ILF196667 IVB196667 JEX196667 JOT196667 JYP196667 KIL196667 KSH196667 LCD196667 LLZ196667 LVV196667 MFR196667 MPN196667 MZJ196667 NJF196667 NTB196667 OCX196667 OMT196667 OWP196667 PGL196667 PQH196667 QAD196667 QJZ196667 QTV196667 RDR196667 RNN196667 RXJ196667 SHF196667 SRB196667 TAX196667 TKT196667 TUP196667 UEL196667 UOH196667 UYD196667 VHZ196667 VRV196667 WBR196667 WLN196667 WVJ196667 B262203 IX262203 ST262203 ACP262203 AML262203 AWH262203 BGD262203 BPZ262203 BZV262203 CJR262203 CTN262203 DDJ262203 DNF262203 DXB262203 EGX262203 EQT262203 FAP262203 FKL262203 FUH262203 GED262203 GNZ262203 GXV262203 HHR262203 HRN262203 IBJ262203 ILF262203 IVB262203 JEX262203 JOT262203 JYP262203 KIL262203 KSH262203 LCD262203 LLZ262203 LVV262203 MFR262203 MPN262203 MZJ262203 NJF262203 NTB262203 OCX262203 OMT262203 OWP262203 PGL262203 PQH262203 QAD262203 QJZ262203 QTV262203 RDR262203 RNN262203 RXJ262203 SHF262203 SRB262203 TAX262203 TKT262203 TUP262203 UEL262203 UOH262203 UYD262203 VHZ262203 VRV262203 WBR262203 WLN262203 WVJ262203 B327739 IX327739 ST327739 ACP327739 AML327739 AWH327739 BGD327739 BPZ327739 BZV327739 CJR327739 CTN327739 DDJ327739 DNF327739 DXB327739 EGX327739 EQT327739 FAP327739 FKL327739 FUH327739 GED327739 GNZ327739 GXV327739 HHR327739 HRN327739 IBJ327739 ILF327739 IVB327739 JEX327739 JOT327739 JYP327739 KIL327739 KSH327739 LCD327739 LLZ327739 LVV327739 MFR327739 MPN327739 MZJ327739 NJF327739 NTB327739 OCX327739 OMT327739 OWP327739 PGL327739 PQH327739 QAD327739 QJZ327739 QTV327739 RDR327739 RNN327739 RXJ327739 SHF327739 SRB327739 TAX327739 TKT327739 TUP327739 UEL327739 UOH327739 UYD327739 VHZ327739 VRV327739 WBR327739 WLN327739 WVJ327739 B393275 IX393275 ST393275 ACP393275 AML393275 AWH393275 BGD393275 BPZ393275 BZV393275 CJR393275 CTN393275 DDJ393275 DNF393275 DXB393275 EGX393275 EQT393275 FAP393275 FKL393275 FUH393275 GED393275 GNZ393275 GXV393275 HHR393275 HRN393275 IBJ393275 ILF393275 IVB393275 JEX393275 JOT393275 JYP393275 KIL393275 KSH393275 LCD393275 LLZ393275 LVV393275 MFR393275 MPN393275 MZJ393275 NJF393275 NTB393275 OCX393275 OMT393275 OWP393275 PGL393275 PQH393275 QAD393275 QJZ393275 QTV393275 RDR393275 RNN393275 RXJ393275 SHF393275 SRB393275 TAX393275 TKT393275 TUP393275 UEL393275 UOH393275 UYD393275 VHZ393275 VRV393275 WBR393275 WLN393275 WVJ393275 B458811 IX458811 ST458811 ACP458811 AML458811 AWH458811 BGD458811 BPZ458811 BZV458811 CJR458811 CTN458811 DDJ458811 DNF458811 DXB458811 EGX458811 EQT458811 FAP458811 FKL458811 FUH458811 GED458811 GNZ458811 GXV458811 HHR458811 HRN458811 IBJ458811 ILF458811 IVB458811 JEX458811 JOT458811 JYP458811 KIL458811 KSH458811 LCD458811 LLZ458811 LVV458811 MFR458811 MPN458811 MZJ458811 NJF458811 NTB458811 OCX458811 OMT458811 OWP458811 PGL458811 PQH458811 QAD458811 QJZ458811 QTV458811 RDR458811 RNN458811 RXJ458811 SHF458811 SRB458811 TAX458811 TKT458811 TUP458811 UEL458811 UOH458811 UYD458811 VHZ458811 VRV458811 WBR458811 WLN458811 WVJ458811 B524347 IX524347 ST524347 ACP524347 AML524347 AWH524347 BGD524347 BPZ524347 BZV524347 CJR524347 CTN524347 DDJ524347 DNF524347 DXB524347 EGX524347 EQT524347 FAP524347 FKL524347 FUH524347 GED524347 GNZ524347 GXV524347 HHR524347 HRN524347 IBJ524347 ILF524347 IVB524347 JEX524347 JOT524347 JYP524347 KIL524347 KSH524347 LCD524347 LLZ524347 LVV524347 MFR524347 MPN524347 MZJ524347 NJF524347 NTB524347 OCX524347 OMT524347 OWP524347 PGL524347 PQH524347 QAD524347 QJZ524347 QTV524347 RDR524347 RNN524347 RXJ524347 SHF524347 SRB524347 TAX524347 TKT524347 TUP524347 UEL524347 UOH524347 UYD524347 VHZ524347 VRV524347 WBR524347 WLN524347 WVJ524347 B589883 IX589883 ST589883 ACP589883 AML589883 AWH589883 BGD589883 BPZ589883 BZV589883 CJR589883 CTN589883 DDJ589883 DNF589883 DXB589883 EGX589883 EQT589883 FAP589883 FKL589883 FUH589883 GED589883 GNZ589883 GXV589883 HHR589883 HRN589883 IBJ589883 ILF589883 IVB589883 JEX589883 JOT589883 JYP589883 KIL589883 KSH589883 LCD589883 LLZ589883 LVV589883 MFR589883 MPN589883 MZJ589883 NJF589883 NTB589883 OCX589883 OMT589883 OWP589883 PGL589883 PQH589883 QAD589883 QJZ589883 QTV589883 RDR589883 RNN589883 RXJ589883 SHF589883 SRB589883 TAX589883 TKT589883 TUP589883 UEL589883 UOH589883 UYD589883 VHZ589883 VRV589883 WBR589883 WLN589883 WVJ589883 B655419 IX655419 ST655419 ACP655419 AML655419 AWH655419 BGD655419 BPZ655419 BZV655419 CJR655419 CTN655419 DDJ655419 DNF655419 DXB655419 EGX655419 EQT655419 FAP655419 FKL655419 FUH655419 GED655419 GNZ655419 GXV655419 HHR655419 HRN655419 IBJ655419 ILF655419 IVB655419 JEX655419 JOT655419 JYP655419 KIL655419 KSH655419 LCD655419 LLZ655419 LVV655419 MFR655419 MPN655419 MZJ655419 NJF655419 NTB655419 OCX655419 OMT655419 OWP655419 PGL655419 PQH655419 QAD655419 QJZ655419 QTV655419 RDR655419 RNN655419 RXJ655419 SHF655419 SRB655419 TAX655419 TKT655419 TUP655419 UEL655419 UOH655419 UYD655419 VHZ655419 VRV655419 WBR655419 WLN655419 WVJ655419 B720955 IX720955 ST720955 ACP720955 AML720955 AWH720955 BGD720955 BPZ720955 BZV720955 CJR720955 CTN720955 DDJ720955 DNF720955 DXB720955 EGX720955 EQT720955 FAP720955 FKL720955 FUH720955 GED720955 GNZ720955 GXV720955 HHR720955 HRN720955 IBJ720955 ILF720955 IVB720955 JEX720955 JOT720955 JYP720955 KIL720955 KSH720955 LCD720955 LLZ720955 LVV720955 MFR720955 MPN720955 MZJ720955 NJF720955 NTB720955 OCX720955 OMT720955 OWP720955 PGL720955 PQH720955 QAD720955 QJZ720955 QTV720955 RDR720955 RNN720955 RXJ720955 SHF720955 SRB720955 TAX720955 TKT720955 TUP720955 UEL720955 UOH720955 UYD720955 VHZ720955 VRV720955 WBR720955 WLN720955 WVJ720955 B786491 IX786491 ST786491 ACP786491 AML786491 AWH786491 BGD786491 BPZ786491 BZV786491 CJR786491 CTN786491 DDJ786491 DNF786491 DXB786491 EGX786491 EQT786491 FAP786491 FKL786491 FUH786491 GED786491 GNZ786491 GXV786491 HHR786491 HRN786491 IBJ786491 ILF786491 IVB786491 JEX786491 JOT786491 JYP786491 KIL786491 KSH786491 LCD786491 LLZ786491 LVV786491 MFR786491 MPN786491 MZJ786491 NJF786491 NTB786491 OCX786491 OMT786491 OWP786491 PGL786491 PQH786491 QAD786491 QJZ786491 QTV786491 RDR786491 RNN786491 RXJ786491 SHF786491 SRB786491 TAX786491 TKT786491 TUP786491 UEL786491 UOH786491 UYD786491 VHZ786491 VRV786491 WBR786491 WLN786491 WVJ786491 B852027 IX852027 ST852027 ACP852027 AML852027 AWH852027 BGD852027 BPZ852027 BZV852027 CJR852027 CTN852027 DDJ852027 DNF852027 DXB852027 EGX852027 EQT852027 FAP852027 FKL852027 FUH852027 GED852027 GNZ852027 GXV852027 HHR852027 HRN852027 IBJ852027 ILF852027 IVB852027 JEX852027 JOT852027 JYP852027 KIL852027 KSH852027 LCD852027 LLZ852027 LVV852027 MFR852027 MPN852027 MZJ852027 NJF852027 NTB852027 OCX852027 OMT852027 OWP852027 PGL852027 PQH852027 QAD852027 QJZ852027 QTV852027 RDR852027 RNN852027 RXJ852027 SHF852027 SRB852027 TAX852027 TKT852027 TUP852027 UEL852027 UOH852027 UYD852027 VHZ852027 VRV852027 WBR852027 WLN852027 WVJ852027 B917563 IX917563 ST917563 ACP917563 AML917563 AWH917563 BGD917563 BPZ917563 BZV917563 CJR917563 CTN917563 DDJ917563 DNF917563 DXB917563 EGX917563 EQT917563 FAP917563 FKL917563 FUH917563 GED917563 GNZ917563 GXV917563 HHR917563 HRN917563 IBJ917563 ILF917563 IVB917563 JEX917563 JOT917563 JYP917563 KIL917563 KSH917563 LCD917563 LLZ917563 LVV917563 MFR917563 MPN917563 MZJ917563 NJF917563 NTB917563 OCX917563 OMT917563 OWP917563 PGL917563 PQH917563 QAD917563 QJZ917563 QTV917563 RDR917563 RNN917563 RXJ917563 SHF917563 SRB917563 TAX917563 TKT917563 TUP917563 UEL917563 UOH917563 UYD917563 VHZ917563 VRV917563 WBR917563 WLN917563 WVJ917563 B983099 IX983099 ST983099 ACP983099 AML983099 AWH983099 BGD983099 BPZ983099 BZV983099 CJR983099 CTN983099 DDJ983099 DNF983099 DXB983099 EGX983099 EQT983099 FAP983099 FKL983099 FUH983099 GED983099 GNZ983099 GXV983099 HHR983099 HRN983099 IBJ983099 ILF983099 IVB983099 JEX983099 JOT983099 JYP983099 KIL983099 KSH983099 LCD983099 LLZ983099 LVV983099 MFR983099 MPN983099 MZJ983099 NJF983099 NTB983099 OCX983099 OMT983099 OWP983099 PGL983099 PQH983099 QAD983099 QJZ983099 QTV983099 RDR983099 RNN983099 RXJ983099 SHF983099 SRB983099 TAX983099 TKT983099 TUP983099 UEL983099 UOH983099 UYD983099 VHZ983099 VRV983099 WBR983099 WLN983099 B59">
      <formula1>$S$52:$S$54</formula1>
    </dataValidation>
    <dataValidation type="list" allowBlank="1" sqref="WVJ983098 IX58 ST58 ACP58 AML58 AWH58 BGD58 BPZ58 BZV58 CJR58 CTN58 DDJ58 DNF58 DXB58 EGX58 EQT58 FAP58 FKL58 FUH58 GED58 GNZ58 GXV58 HHR58 HRN58 IBJ58 ILF58 IVB58 JEX58 JOT58 JYP58 KIL58 KSH58 LCD58 LLZ58 LVV58 MFR58 MPN58 MZJ58 NJF58 NTB58 OCX58 OMT58 OWP58 PGL58 PQH58 QAD58 QJZ58 QTV58 RDR58 RNN58 RXJ58 SHF58 SRB58 TAX58 TKT58 TUP58 UEL58 UOH58 UYD58 VHZ58 VRV58 WBR58 WLN58 WVJ58 B65594 IX65594 ST65594 ACP65594 AML65594 AWH65594 BGD65594 BPZ65594 BZV65594 CJR65594 CTN65594 DDJ65594 DNF65594 DXB65594 EGX65594 EQT65594 FAP65594 FKL65594 FUH65594 GED65594 GNZ65594 GXV65594 HHR65594 HRN65594 IBJ65594 ILF65594 IVB65594 JEX65594 JOT65594 JYP65594 KIL65594 KSH65594 LCD65594 LLZ65594 LVV65594 MFR65594 MPN65594 MZJ65594 NJF65594 NTB65594 OCX65594 OMT65594 OWP65594 PGL65594 PQH65594 QAD65594 QJZ65594 QTV65594 RDR65594 RNN65594 RXJ65594 SHF65594 SRB65594 TAX65594 TKT65594 TUP65594 UEL65594 UOH65594 UYD65594 VHZ65594 VRV65594 WBR65594 WLN65594 WVJ65594 B131130 IX131130 ST131130 ACP131130 AML131130 AWH131130 BGD131130 BPZ131130 BZV131130 CJR131130 CTN131130 DDJ131130 DNF131130 DXB131130 EGX131130 EQT131130 FAP131130 FKL131130 FUH131130 GED131130 GNZ131130 GXV131130 HHR131130 HRN131130 IBJ131130 ILF131130 IVB131130 JEX131130 JOT131130 JYP131130 KIL131130 KSH131130 LCD131130 LLZ131130 LVV131130 MFR131130 MPN131130 MZJ131130 NJF131130 NTB131130 OCX131130 OMT131130 OWP131130 PGL131130 PQH131130 QAD131130 QJZ131130 QTV131130 RDR131130 RNN131130 RXJ131130 SHF131130 SRB131130 TAX131130 TKT131130 TUP131130 UEL131130 UOH131130 UYD131130 VHZ131130 VRV131130 WBR131130 WLN131130 WVJ131130 B196666 IX196666 ST196666 ACP196666 AML196666 AWH196666 BGD196666 BPZ196666 BZV196666 CJR196666 CTN196666 DDJ196666 DNF196666 DXB196666 EGX196666 EQT196666 FAP196666 FKL196666 FUH196666 GED196666 GNZ196666 GXV196666 HHR196666 HRN196666 IBJ196666 ILF196666 IVB196666 JEX196666 JOT196666 JYP196666 KIL196666 KSH196666 LCD196666 LLZ196666 LVV196666 MFR196666 MPN196666 MZJ196666 NJF196666 NTB196666 OCX196666 OMT196666 OWP196666 PGL196666 PQH196666 QAD196666 QJZ196666 QTV196666 RDR196666 RNN196666 RXJ196666 SHF196666 SRB196666 TAX196666 TKT196666 TUP196666 UEL196666 UOH196666 UYD196666 VHZ196666 VRV196666 WBR196666 WLN196666 WVJ196666 B262202 IX262202 ST262202 ACP262202 AML262202 AWH262202 BGD262202 BPZ262202 BZV262202 CJR262202 CTN262202 DDJ262202 DNF262202 DXB262202 EGX262202 EQT262202 FAP262202 FKL262202 FUH262202 GED262202 GNZ262202 GXV262202 HHR262202 HRN262202 IBJ262202 ILF262202 IVB262202 JEX262202 JOT262202 JYP262202 KIL262202 KSH262202 LCD262202 LLZ262202 LVV262202 MFR262202 MPN262202 MZJ262202 NJF262202 NTB262202 OCX262202 OMT262202 OWP262202 PGL262202 PQH262202 QAD262202 QJZ262202 QTV262202 RDR262202 RNN262202 RXJ262202 SHF262202 SRB262202 TAX262202 TKT262202 TUP262202 UEL262202 UOH262202 UYD262202 VHZ262202 VRV262202 WBR262202 WLN262202 WVJ262202 B327738 IX327738 ST327738 ACP327738 AML327738 AWH327738 BGD327738 BPZ327738 BZV327738 CJR327738 CTN327738 DDJ327738 DNF327738 DXB327738 EGX327738 EQT327738 FAP327738 FKL327738 FUH327738 GED327738 GNZ327738 GXV327738 HHR327738 HRN327738 IBJ327738 ILF327738 IVB327738 JEX327738 JOT327738 JYP327738 KIL327738 KSH327738 LCD327738 LLZ327738 LVV327738 MFR327738 MPN327738 MZJ327738 NJF327738 NTB327738 OCX327738 OMT327738 OWP327738 PGL327738 PQH327738 QAD327738 QJZ327738 QTV327738 RDR327738 RNN327738 RXJ327738 SHF327738 SRB327738 TAX327738 TKT327738 TUP327738 UEL327738 UOH327738 UYD327738 VHZ327738 VRV327738 WBR327738 WLN327738 WVJ327738 B393274 IX393274 ST393274 ACP393274 AML393274 AWH393274 BGD393274 BPZ393274 BZV393274 CJR393274 CTN393274 DDJ393274 DNF393274 DXB393274 EGX393274 EQT393274 FAP393274 FKL393274 FUH393274 GED393274 GNZ393274 GXV393274 HHR393274 HRN393274 IBJ393274 ILF393274 IVB393274 JEX393274 JOT393274 JYP393274 KIL393274 KSH393274 LCD393274 LLZ393274 LVV393274 MFR393274 MPN393274 MZJ393274 NJF393274 NTB393274 OCX393274 OMT393274 OWP393274 PGL393274 PQH393274 QAD393274 QJZ393274 QTV393274 RDR393274 RNN393274 RXJ393274 SHF393274 SRB393274 TAX393274 TKT393274 TUP393274 UEL393274 UOH393274 UYD393274 VHZ393274 VRV393274 WBR393274 WLN393274 WVJ393274 B458810 IX458810 ST458810 ACP458810 AML458810 AWH458810 BGD458810 BPZ458810 BZV458810 CJR458810 CTN458810 DDJ458810 DNF458810 DXB458810 EGX458810 EQT458810 FAP458810 FKL458810 FUH458810 GED458810 GNZ458810 GXV458810 HHR458810 HRN458810 IBJ458810 ILF458810 IVB458810 JEX458810 JOT458810 JYP458810 KIL458810 KSH458810 LCD458810 LLZ458810 LVV458810 MFR458810 MPN458810 MZJ458810 NJF458810 NTB458810 OCX458810 OMT458810 OWP458810 PGL458810 PQH458810 QAD458810 QJZ458810 QTV458810 RDR458810 RNN458810 RXJ458810 SHF458810 SRB458810 TAX458810 TKT458810 TUP458810 UEL458810 UOH458810 UYD458810 VHZ458810 VRV458810 WBR458810 WLN458810 WVJ458810 B524346 IX524346 ST524346 ACP524346 AML524346 AWH524346 BGD524346 BPZ524346 BZV524346 CJR524346 CTN524346 DDJ524346 DNF524346 DXB524346 EGX524346 EQT524346 FAP524346 FKL524346 FUH524346 GED524346 GNZ524346 GXV524346 HHR524346 HRN524346 IBJ524346 ILF524346 IVB524346 JEX524346 JOT524346 JYP524346 KIL524346 KSH524346 LCD524346 LLZ524346 LVV524346 MFR524346 MPN524346 MZJ524346 NJF524346 NTB524346 OCX524346 OMT524346 OWP524346 PGL524346 PQH524346 QAD524346 QJZ524346 QTV524346 RDR524346 RNN524346 RXJ524346 SHF524346 SRB524346 TAX524346 TKT524346 TUP524346 UEL524346 UOH524346 UYD524346 VHZ524346 VRV524346 WBR524346 WLN524346 WVJ524346 B589882 IX589882 ST589882 ACP589882 AML589882 AWH589882 BGD589882 BPZ589882 BZV589882 CJR589882 CTN589882 DDJ589882 DNF589882 DXB589882 EGX589882 EQT589882 FAP589882 FKL589882 FUH589882 GED589882 GNZ589882 GXV589882 HHR589882 HRN589882 IBJ589882 ILF589882 IVB589882 JEX589882 JOT589882 JYP589882 KIL589882 KSH589882 LCD589882 LLZ589882 LVV589882 MFR589882 MPN589882 MZJ589882 NJF589882 NTB589882 OCX589882 OMT589882 OWP589882 PGL589882 PQH589882 QAD589882 QJZ589882 QTV589882 RDR589882 RNN589882 RXJ589882 SHF589882 SRB589882 TAX589882 TKT589882 TUP589882 UEL589882 UOH589882 UYD589882 VHZ589882 VRV589882 WBR589882 WLN589882 WVJ589882 B655418 IX655418 ST655418 ACP655418 AML655418 AWH655418 BGD655418 BPZ655418 BZV655418 CJR655418 CTN655418 DDJ655418 DNF655418 DXB655418 EGX655418 EQT655418 FAP655418 FKL655418 FUH655418 GED655418 GNZ655418 GXV655418 HHR655418 HRN655418 IBJ655418 ILF655418 IVB655418 JEX655418 JOT655418 JYP655418 KIL655418 KSH655418 LCD655418 LLZ655418 LVV655418 MFR655418 MPN655418 MZJ655418 NJF655418 NTB655418 OCX655418 OMT655418 OWP655418 PGL655418 PQH655418 QAD655418 QJZ655418 QTV655418 RDR655418 RNN655418 RXJ655418 SHF655418 SRB655418 TAX655418 TKT655418 TUP655418 UEL655418 UOH655418 UYD655418 VHZ655418 VRV655418 WBR655418 WLN655418 WVJ655418 B720954 IX720954 ST720954 ACP720954 AML720954 AWH720954 BGD720954 BPZ720954 BZV720954 CJR720954 CTN720954 DDJ720954 DNF720954 DXB720954 EGX720954 EQT720954 FAP720954 FKL720954 FUH720954 GED720954 GNZ720954 GXV720954 HHR720954 HRN720954 IBJ720954 ILF720954 IVB720954 JEX720954 JOT720954 JYP720954 KIL720954 KSH720954 LCD720954 LLZ720954 LVV720954 MFR720954 MPN720954 MZJ720954 NJF720954 NTB720954 OCX720954 OMT720954 OWP720954 PGL720954 PQH720954 QAD720954 QJZ720954 QTV720954 RDR720954 RNN720954 RXJ720954 SHF720954 SRB720954 TAX720954 TKT720954 TUP720954 UEL720954 UOH720954 UYD720954 VHZ720954 VRV720954 WBR720954 WLN720954 WVJ720954 B786490 IX786490 ST786490 ACP786490 AML786490 AWH786490 BGD786490 BPZ786490 BZV786490 CJR786490 CTN786490 DDJ786490 DNF786490 DXB786490 EGX786490 EQT786490 FAP786490 FKL786490 FUH786490 GED786490 GNZ786490 GXV786490 HHR786490 HRN786490 IBJ786490 ILF786490 IVB786490 JEX786490 JOT786490 JYP786490 KIL786490 KSH786490 LCD786490 LLZ786490 LVV786490 MFR786490 MPN786490 MZJ786490 NJF786490 NTB786490 OCX786490 OMT786490 OWP786490 PGL786490 PQH786490 QAD786490 QJZ786490 QTV786490 RDR786490 RNN786490 RXJ786490 SHF786490 SRB786490 TAX786490 TKT786490 TUP786490 UEL786490 UOH786490 UYD786490 VHZ786490 VRV786490 WBR786490 WLN786490 WVJ786490 B852026 IX852026 ST852026 ACP852026 AML852026 AWH852026 BGD852026 BPZ852026 BZV852026 CJR852026 CTN852026 DDJ852026 DNF852026 DXB852026 EGX852026 EQT852026 FAP852026 FKL852026 FUH852026 GED852026 GNZ852026 GXV852026 HHR852026 HRN852026 IBJ852026 ILF852026 IVB852026 JEX852026 JOT852026 JYP852026 KIL852026 KSH852026 LCD852026 LLZ852026 LVV852026 MFR852026 MPN852026 MZJ852026 NJF852026 NTB852026 OCX852026 OMT852026 OWP852026 PGL852026 PQH852026 QAD852026 QJZ852026 QTV852026 RDR852026 RNN852026 RXJ852026 SHF852026 SRB852026 TAX852026 TKT852026 TUP852026 UEL852026 UOH852026 UYD852026 VHZ852026 VRV852026 WBR852026 WLN852026 WVJ852026 B917562 IX917562 ST917562 ACP917562 AML917562 AWH917562 BGD917562 BPZ917562 BZV917562 CJR917562 CTN917562 DDJ917562 DNF917562 DXB917562 EGX917562 EQT917562 FAP917562 FKL917562 FUH917562 GED917562 GNZ917562 GXV917562 HHR917562 HRN917562 IBJ917562 ILF917562 IVB917562 JEX917562 JOT917562 JYP917562 KIL917562 KSH917562 LCD917562 LLZ917562 LVV917562 MFR917562 MPN917562 MZJ917562 NJF917562 NTB917562 OCX917562 OMT917562 OWP917562 PGL917562 PQH917562 QAD917562 QJZ917562 QTV917562 RDR917562 RNN917562 RXJ917562 SHF917562 SRB917562 TAX917562 TKT917562 TUP917562 UEL917562 UOH917562 UYD917562 VHZ917562 VRV917562 WBR917562 WLN917562 WVJ917562 B983098 IX983098 ST983098 ACP983098 AML983098 AWH983098 BGD983098 BPZ983098 BZV983098 CJR983098 CTN983098 DDJ983098 DNF983098 DXB983098 EGX983098 EQT983098 FAP983098 FKL983098 FUH983098 GED983098 GNZ983098 GXV983098 HHR983098 HRN983098 IBJ983098 ILF983098 IVB983098 JEX983098 JOT983098 JYP983098 KIL983098 KSH983098 LCD983098 LLZ983098 LVV983098 MFR983098 MPN983098 MZJ983098 NJF983098 NTB983098 OCX983098 OMT983098 OWP983098 PGL983098 PQH983098 QAD983098 QJZ983098 QTV983098 RDR983098 RNN983098 RXJ983098 SHF983098 SRB983098 TAX983098 TKT983098 TUP983098 UEL983098 UOH983098 UYD983098 VHZ983098 VRV983098 WBR983098 WLN983098 B58">
      <formula1>$R$52:$R$55</formula1>
    </dataValidation>
    <dataValidation type="list" allowBlank="1" sqref="WVJ983097 IX57 ST57 ACP57 AML57 AWH57 BGD57 BPZ57 BZV57 CJR57 CTN57 DDJ57 DNF57 DXB57 EGX57 EQT57 FAP57 FKL57 FUH57 GED57 GNZ57 GXV57 HHR57 HRN57 IBJ57 ILF57 IVB57 JEX57 JOT57 JYP57 KIL57 KSH57 LCD57 LLZ57 LVV57 MFR57 MPN57 MZJ57 NJF57 NTB57 OCX57 OMT57 OWP57 PGL57 PQH57 QAD57 QJZ57 QTV57 RDR57 RNN57 RXJ57 SHF57 SRB57 TAX57 TKT57 TUP57 UEL57 UOH57 UYD57 VHZ57 VRV57 WBR57 WLN57 WVJ57 B65593 IX65593 ST65593 ACP65593 AML65593 AWH65593 BGD65593 BPZ65593 BZV65593 CJR65593 CTN65593 DDJ65593 DNF65593 DXB65593 EGX65593 EQT65593 FAP65593 FKL65593 FUH65593 GED65593 GNZ65593 GXV65593 HHR65593 HRN65593 IBJ65593 ILF65593 IVB65593 JEX65593 JOT65593 JYP65593 KIL65593 KSH65593 LCD65593 LLZ65593 LVV65593 MFR65593 MPN65593 MZJ65593 NJF65593 NTB65593 OCX65593 OMT65593 OWP65593 PGL65593 PQH65593 QAD65593 QJZ65593 QTV65593 RDR65593 RNN65593 RXJ65593 SHF65593 SRB65593 TAX65593 TKT65593 TUP65593 UEL65593 UOH65593 UYD65593 VHZ65593 VRV65593 WBR65593 WLN65593 WVJ65593 B131129 IX131129 ST131129 ACP131129 AML131129 AWH131129 BGD131129 BPZ131129 BZV131129 CJR131129 CTN131129 DDJ131129 DNF131129 DXB131129 EGX131129 EQT131129 FAP131129 FKL131129 FUH131129 GED131129 GNZ131129 GXV131129 HHR131129 HRN131129 IBJ131129 ILF131129 IVB131129 JEX131129 JOT131129 JYP131129 KIL131129 KSH131129 LCD131129 LLZ131129 LVV131129 MFR131129 MPN131129 MZJ131129 NJF131129 NTB131129 OCX131129 OMT131129 OWP131129 PGL131129 PQH131129 QAD131129 QJZ131129 QTV131129 RDR131129 RNN131129 RXJ131129 SHF131129 SRB131129 TAX131129 TKT131129 TUP131129 UEL131129 UOH131129 UYD131129 VHZ131129 VRV131129 WBR131129 WLN131129 WVJ131129 B196665 IX196665 ST196665 ACP196665 AML196665 AWH196665 BGD196665 BPZ196665 BZV196665 CJR196665 CTN196665 DDJ196665 DNF196665 DXB196665 EGX196665 EQT196665 FAP196665 FKL196665 FUH196665 GED196665 GNZ196665 GXV196665 HHR196665 HRN196665 IBJ196665 ILF196665 IVB196665 JEX196665 JOT196665 JYP196665 KIL196665 KSH196665 LCD196665 LLZ196665 LVV196665 MFR196665 MPN196665 MZJ196665 NJF196665 NTB196665 OCX196665 OMT196665 OWP196665 PGL196665 PQH196665 QAD196665 QJZ196665 QTV196665 RDR196665 RNN196665 RXJ196665 SHF196665 SRB196665 TAX196665 TKT196665 TUP196665 UEL196665 UOH196665 UYD196665 VHZ196665 VRV196665 WBR196665 WLN196665 WVJ196665 B262201 IX262201 ST262201 ACP262201 AML262201 AWH262201 BGD262201 BPZ262201 BZV262201 CJR262201 CTN262201 DDJ262201 DNF262201 DXB262201 EGX262201 EQT262201 FAP262201 FKL262201 FUH262201 GED262201 GNZ262201 GXV262201 HHR262201 HRN262201 IBJ262201 ILF262201 IVB262201 JEX262201 JOT262201 JYP262201 KIL262201 KSH262201 LCD262201 LLZ262201 LVV262201 MFR262201 MPN262201 MZJ262201 NJF262201 NTB262201 OCX262201 OMT262201 OWP262201 PGL262201 PQH262201 QAD262201 QJZ262201 QTV262201 RDR262201 RNN262201 RXJ262201 SHF262201 SRB262201 TAX262201 TKT262201 TUP262201 UEL262201 UOH262201 UYD262201 VHZ262201 VRV262201 WBR262201 WLN262201 WVJ262201 B327737 IX327737 ST327737 ACP327737 AML327737 AWH327737 BGD327737 BPZ327737 BZV327737 CJR327737 CTN327737 DDJ327737 DNF327737 DXB327737 EGX327737 EQT327737 FAP327737 FKL327737 FUH327737 GED327737 GNZ327737 GXV327737 HHR327737 HRN327737 IBJ327737 ILF327737 IVB327737 JEX327737 JOT327737 JYP327737 KIL327737 KSH327737 LCD327737 LLZ327737 LVV327737 MFR327737 MPN327737 MZJ327737 NJF327737 NTB327737 OCX327737 OMT327737 OWP327737 PGL327737 PQH327737 QAD327737 QJZ327737 QTV327737 RDR327737 RNN327737 RXJ327737 SHF327737 SRB327737 TAX327737 TKT327737 TUP327737 UEL327737 UOH327737 UYD327737 VHZ327737 VRV327737 WBR327737 WLN327737 WVJ327737 B393273 IX393273 ST393273 ACP393273 AML393273 AWH393273 BGD393273 BPZ393273 BZV393273 CJR393273 CTN393273 DDJ393273 DNF393273 DXB393273 EGX393273 EQT393273 FAP393273 FKL393273 FUH393273 GED393273 GNZ393273 GXV393273 HHR393273 HRN393273 IBJ393273 ILF393273 IVB393273 JEX393273 JOT393273 JYP393273 KIL393273 KSH393273 LCD393273 LLZ393273 LVV393273 MFR393273 MPN393273 MZJ393273 NJF393273 NTB393273 OCX393273 OMT393273 OWP393273 PGL393273 PQH393273 QAD393273 QJZ393273 QTV393273 RDR393273 RNN393273 RXJ393273 SHF393273 SRB393273 TAX393273 TKT393273 TUP393273 UEL393273 UOH393273 UYD393273 VHZ393273 VRV393273 WBR393273 WLN393273 WVJ393273 B458809 IX458809 ST458809 ACP458809 AML458809 AWH458809 BGD458809 BPZ458809 BZV458809 CJR458809 CTN458809 DDJ458809 DNF458809 DXB458809 EGX458809 EQT458809 FAP458809 FKL458809 FUH458809 GED458809 GNZ458809 GXV458809 HHR458809 HRN458809 IBJ458809 ILF458809 IVB458809 JEX458809 JOT458809 JYP458809 KIL458809 KSH458809 LCD458809 LLZ458809 LVV458809 MFR458809 MPN458809 MZJ458809 NJF458809 NTB458809 OCX458809 OMT458809 OWP458809 PGL458809 PQH458809 QAD458809 QJZ458809 QTV458809 RDR458809 RNN458809 RXJ458809 SHF458809 SRB458809 TAX458809 TKT458809 TUP458809 UEL458809 UOH458809 UYD458809 VHZ458809 VRV458809 WBR458809 WLN458809 WVJ458809 B524345 IX524345 ST524345 ACP524345 AML524345 AWH524345 BGD524345 BPZ524345 BZV524345 CJR524345 CTN524345 DDJ524345 DNF524345 DXB524345 EGX524345 EQT524345 FAP524345 FKL524345 FUH524345 GED524345 GNZ524345 GXV524345 HHR524345 HRN524345 IBJ524345 ILF524345 IVB524345 JEX524345 JOT524345 JYP524345 KIL524345 KSH524345 LCD524345 LLZ524345 LVV524345 MFR524345 MPN524345 MZJ524345 NJF524345 NTB524345 OCX524345 OMT524345 OWP524345 PGL524345 PQH524345 QAD524345 QJZ524345 QTV524345 RDR524345 RNN524345 RXJ524345 SHF524345 SRB524345 TAX524345 TKT524345 TUP524345 UEL524345 UOH524345 UYD524345 VHZ524345 VRV524345 WBR524345 WLN524345 WVJ524345 B589881 IX589881 ST589881 ACP589881 AML589881 AWH589881 BGD589881 BPZ589881 BZV589881 CJR589881 CTN589881 DDJ589881 DNF589881 DXB589881 EGX589881 EQT589881 FAP589881 FKL589881 FUH589881 GED589881 GNZ589881 GXV589881 HHR589881 HRN589881 IBJ589881 ILF589881 IVB589881 JEX589881 JOT589881 JYP589881 KIL589881 KSH589881 LCD589881 LLZ589881 LVV589881 MFR589881 MPN589881 MZJ589881 NJF589881 NTB589881 OCX589881 OMT589881 OWP589881 PGL589881 PQH589881 QAD589881 QJZ589881 QTV589881 RDR589881 RNN589881 RXJ589881 SHF589881 SRB589881 TAX589881 TKT589881 TUP589881 UEL589881 UOH589881 UYD589881 VHZ589881 VRV589881 WBR589881 WLN589881 WVJ589881 B655417 IX655417 ST655417 ACP655417 AML655417 AWH655417 BGD655417 BPZ655417 BZV655417 CJR655417 CTN655417 DDJ655417 DNF655417 DXB655417 EGX655417 EQT655417 FAP655417 FKL655417 FUH655417 GED655417 GNZ655417 GXV655417 HHR655417 HRN655417 IBJ655417 ILF655417 IVB655417 JEX655417 JOT655417 JYP655417 KIL655417 KSH655417 LCD655417 LLZ655417 LVV655417 MFR655417 MPN655417 MZJ655417 NJF655417 NTB655417 OCX655417 OMT655417 OWP655417 PGL655417 PQH655417 QAD655417 QJZ655417 QTV655417 RDR655417 RNN655417 RXJ655417 SHF655417 SRB655417 TAX655417 TKT655417 TUP655417 UEL655417 UOH655417 UYD655417 VHZ655417 VRV655417 WBR655417 WLN655417 WVJ655417 B720953 IX720953 ST720953 ACP720953 AML720953 AWH720953 BGD720953 BPZ720953 BZV720953 CJR720953 CTN720953 DDJ720953 DNF720953 DXB720953 EGX720953 EQT720953 FAP720953 FKL720953 FUH720953 GED720953 GNZ720953 GXV720953 HHR720953 HRN720953 IBJ720953 ILF720953 IVB720953 JEX720953 JOT720953 JYP720953 KIL720953 KSH720953 LCD720953 LLZ720953 LVV720953 MFR720953 MPN720953 MZJ720953 NJF720953 NTB720953 OCX720953 OMT720953 OWP720953 PGL720953 PQH720953 QAD720953 QJZ720953 QTV720953 RDR720953 RNN720953 RXJ720953 SHF720953 SRB720953 TAX720953 TKT720953 TUP720953 UEL720953 UOH720953 UYD720953 VHZ720953 VRV720953 WBR720953 WLN720953 WVJ720953 B786489 IX786489 ST786489 ACP786489 AML786489 AWH786489 BGD786489 BPZ786489 BZV786489 CJR786489 CTN786489 DDJ786489 DNF786489 DXB786489 EGX786489 EQT786489 FAP786489 FKL786489 FUH786489 GED786489 GNZ786489 GXV786489 HHR786489 HRN786489 IBJ786489 ILF786489 IVB786489 JEX786489 JOT786489 JYP786489 KIL786489 KSH786489 LCD786489 LLZ786489 LVV786489 MFR786489 MPN786489 MZJ786489 NJF786489 NTB786489 OCX786489 OMT786489 OWP786489 PGL786489 PQH786489 QAD786489 QJZ786489 QTV786489 RDR786489 RNN786489 RXJ786489 SHF786489 SRB786489 TAX786489 TKT786489 TUP786489 UEL786489 UOH786489 UYD786489 VHZ786489 VRV786489 WBR786489 WLN786489 WVJ786489 B852025 IX852025 ST852025 ACP852025 AML852025 AWH852025 BGD852025 BPZ852025 BZV852025 CJR852025 CTN852025 DDJ852025 DNF852025 DXB852025 EGX852025 EQT852025 FAP852025 FKL852025 FUH852025 GED852025 GNZ852025 GXV852025 HHR852025 HRN852025 IBJ852025 ILF852025 IVB852025 JEX852025 JOT852025 JYP852025 KIL852025 KSH852025 LCD852025 LLZ852025 LVV852025 MFR852025 MPN852025 MZJ852025 NJF852025 NTB852025 OCX852025 OMT852025 OWP852025 PGL852025 PQH852025 QAD852025 QJZ852025 QTV852025 RDR852025 RNN852025 RXJ852025 SHF852025 SRB852025 TAX852025 TKT852025 TUP852025 UEL852025 UOH852025 UYD852025 VHZ852025 VRV852025 WBR852025 WLN852025 WVJ852025 B917561 IX917561 ST917561 ACP917561 AML917561 AWH917561 BGD917561 BPZ917561 BZV917561 CJR917561 CTN917561 DDJ917561 DNF917561 DXB917561 EGX917561 EQT917561 FAP917561 FKL917561 FUH917561 GED917561 GNZ917561 GXV917561 HHR917561 HRN917561 IBJ917561 ILF917561 IVB917561 JEX917561 JOT917561 JYP917561 KIL917561 KSH917561 LCD917561 LLZ917561 LVV917561 MFR917561 MPN917561 MZJ917561 NJF917561 NTB917561 OCX917561 OMT917561 OWP917561 PGL917561 PQH917561 QAD917561 QJZ917561 QTV917561 RDR917561 RNN917561 RXJ917561 SHF917561 SRB917561 TAX917561 TKT917561 TUP917561 UEL917561 UOH917561 UYD917561 VHZ917561 VRV917561 WBR917561 WLN917561 WVJ917561 B983097 IX983097 ST983097 ACP983097 AML983097 AWH983097 BGD983097 BPZ983097 BZV983097 CJR983097 CTN983097 DDJ983097 DNF983097 DXB983097 EGX983097 EQT983097 FAP983097 FKL983097 FUH983097 GED983097 GNZ983097 GXV983097 HHR983097 HRN983097 IBJ983097 ILF983097 IVB983097 JEX983097 JOT983097 JYP983097 KIL983097 KSH983097 LCD983097 LLZ983097 LVV983097 MFR983097 MPN983097 MZJ983097 NJF983097 NTB983097 OCX983097 OMT983097 OWP983097 PGL983097 PQH983097 QAD983097 QJZ983097 QTV983097 RDR983097 RNN983097 RXJ983097 SHF983097 SRB983097 TAX983097 TKT983097 TUP983097 UEL983097 UOH983097 UYD983097 VHZ983097 VRV983097 WBR983097 WLN983097 B57">
      <formula1>$Q$52:$Q$56</formula1>
    </dataValidation>
    <dataValidation type="list" allowBlank="1" sqref="WVJ983096 IX56 ST56 ACP56 AML56 AWH56 BGD56 BPZ56 BZV56 CJR56 CTN56 DDJ56 DNF56 DXB56 EGX56 EQT56 FAP56 FKL56 FUH56 GED56 GNZ56 GXV56 HHR56 HRN56 IBJ56 ILF56 IVB56 JEX56 JOT56 JYP56 KIL56 KSH56 LCD56 LLZ56 LVV56 MFR56 MPN56 MZJ56 NJF56 NTB56 OCX56 OMT56 OWP56 PGL56 PQH56 QAD56 QJZ56 QTV56 RDR56 RNN56 RXJ56 SHF56 SRB56 TAX56 TKT56 TUP56 UEL56 UOH56 UYD56 VHZ56 VRV56 WBR56 WLN56 WVJ56 B65592 IX65592 ST65592 ACP65592 AML65592 AWH65592 BGD65592 BPZ65592 BZV65592 CJR65592 CTN65592 DDJ65592 DNF65592 DXB65592 EGX65592 EQT65592 FAP65592 FKL65592 FUH65592 GED65592 GNZ65592 GXV65592 HHR65592 HRN65592 IBJ65592 ILF65592 IVB65592 JEX65592 JOT65592 JYP65592 KIL65592 KSH65592 LCD65592 LLZ65592 LVV65592 MFR65592 MPN65592 MZJ65592 NJF65592 NTB65592 OCX65592 OMT65592 OWP65592 PGL65592 PQH65592 QAD65592 QJZ65592 QTV65592 RDR65592 RNN65592 RXJ65592 SHF65592 SRB65592 TAX65592 TKT65592 TUP65592 UEL65592 UOH65592 UYD65592 VHZ65592 VRV65592 WBR65592 WLN65592 WVJ65592 B131128 IX131128 ST131128 ACP131128 AML131128 AWH131128 BGD131128 BPZ131128 BZV131128 CJR131128 CTN131128 DDJ131128 DNF131128 DXB131128 EGX131128 EQT131128 FAP131128 FKL131128 FUH131128 GED131128 GNZ131128 GXV131128 HHR131128 HRN131128 IBJ131128 ILF131128 IVB131128 JEX131128 JOT131128 JYP131128 KIL131128 KSH131128 LCD131128 LLZ131128 LVV131128 MFR131128 MPN131128 MZJ131128 NJF131128 NTB131128 OCX131128 OMT131128 OWP131128 PGL131128 PQH131128 QAD131128 QJZ131128 QTV131128 RDR131128 RNN131128 RXJ131128 SHF131128 SRB131128 TAX131128 TKT131128 TUP131128 UEL131128 UOH131128 UYD131128 VHZ131128 VRV131128 WBR131128 WLN131128 WVJ131128 B196664 IX196664 ST196664 ACP196664 AML196664 AWH196664 BGD196664 BPZ196664 BZV196664 CJR196664 CTN196664 DDJ196664 DNF196664 DXB196664 EGX196664 EQT196664 FAP196664 FKL196664 FUH196664 GED196664 GNZ196664 GXV196664 HHR196664 HRN196664 IBJ196664 ILF196664 IVB196664 JEX196664 JOT196664 JYP196664 KIL196664 KSH196664 LCD196664 LLZ196664 LVV196664 MFR196664 MPN196664 MZJ196664 NJF196664 NTB196664 OCX196664 OMT196664 OWP196664 PGL196664 PQH196664 QAD196664 QJZ196664 QTV196664 RDR196664 RNN196664 RXJ196664 SHF196664 SRB196664 TAX196664 TKT196664 TUP196664 UEL196664 UOH196664 UYD196664 VHZ196664 VRV196664 WBR196664 WLN196664 WVJ196664 B262200 IX262200 ST262200 ACP262200 AML262200 AWH262200 BGD262200 BPZ262200 BZV262200 CJR262200 CTN262200 DDJ262200 DNF262200 DXB262200 EGX262200 EQT262200 FAP262200 FKL262200 FUH262200 GED262200 GNZ262200 GXV262200 HHR262200 HRN262200 IBJ262200 ILF262200 IVB262200 JEX262200 JOT262200 JYP262200 KIL262200 KSH262200 LCD262200 LLZ262200 LVV262200 MFR262200 MPN262200 MZJ262200 NJF262200 NTB262200 OCX262200 OMT262200 OWP262200 PGL262200 PQH262200 QAD262200 QJZ262200 QTV262200 RDR262200 RNN262200 RXJ262200 SHF262200 SRB262200 TAX262200 TKT262200 TUP262200 UEL262200 UOH262200 UYD262200 VHZ262200 VRV262200 WBR262200 WLN262200 WVJ262200 B327736 IX327736 ST327736 ACP327736 AML327736 AWH327736 BGD327736 BPZ327736 BZV327736 CJR327736 CTN327736 DDJ327736 DNF327736 DXB327736 EGX327736 EQT327736 FAP327736 FKL327736 FUH327736 GED327736 GNZ327736 GXV327736 HHR327736 HRN327736 IBJ327736 ILF327736 IVB327736 JEX327736 JOT327736 JYP327736 KIL327736 KSH327736 LCD327736 LLZ327736 LVV327736 MFR327736 MPN327736 MZJ327736 NJF327736 NTB327736 OCX327736 OMT327736 OWP327736 PGL327736 PQH327736 QAD327736 QJZ327736 QTV327736 RDR327736 RNN327736 RXJ327736 SHF327736 SRB327736 TAX327736 TKT327736 TUP327736 UEL327736 UOH327736 UYD327736 VHZ327736 VRV327736 WBR327736 WLN327736 WVJ327736 B393272 IX393272 ST393272 ACP393272 AML393272 AWH393272 BGD393272 BPZ393272 BZV393272 CJR393272 CTN393272 DDJ393272 DNF393272 DXB393272 EGX393272 EQT393272 FAP393272 FKL393272 FUH393272 GED393272 GNZ393272 GXV393272 HHR393272 HRN393272 IBJ393272 ILF393272 IVB393272 JEX393272 JOT393272 JYP393272 KIL393272 KSH393272 LCD393272 LLZ393272 LVV393272 MFR393272 MPN393272 MZJ393272 NJF393272 NTB393272 OCX393272 OMT393272 OWP393272 PGL393272 PQH393272 QAD393272 QJZ393272 QTV393272 RDR393272 RNN393272 RXJ393272 SHF393272 SRB393272 TAX393272 TKT393272 TUP393272 UEL393272 UOH393272 UYD393272 VHZ393272 VRV393272 WBR393272 WLN393272 WVJ393272 B458808 IX458808 ST458808 ACP458808 AML458808 AWH458808 BGD458808 BPZ458808 BZV458808 CJR458808 CTN458808 DDJ458808 DNF458808 DXB458808 EGX458808 EQT458808 FAP458808 FKL458808 FUH458808 GED458808 GNZ458808 GXV458808 HHR458808 HRN458808 IBJ458808 ILF458808 IVB458808 JEX458808 JOT458808 JYP458808 KIL458808 KSH458808 LCD458808 LLZ458808 LVV458808 MFR458808 MPN458808 MZJ458808 NJF458808 NTB458808 OCX458808 OMT458808 OWP458808 PGL458808 PQH458808 QAD458808 QJZ458808 QTV458808 RDR458808 RNN458808 RXJ458808 SHF458808 SRB458808 TAX458808 TKT458808 TUP458808 UEL458808 UOH458808 UYD458808 VHZ458808 VRV458808 WBR458808 WLN458808 WVJ458808 B524344 IX524344 ST524344 ACP524344 AML524344 AWH524344 BGD524344 BPZ524344 BZV524344 CJR524344 CTN524344 DDJ524344 DNF524344 DXB524344 EGX524344 EQT524344 FAP524344 FKL524344 FUH524344 GED524344 GNZ524344 GXV524344 HHR524344 HRN524344 IBJ524344 ILF524344 IVB524344 JEX524344 JOT524344 JYP524344 KIL524344 KSH524344 LCD524344 LLZ524344 LVV524344 MFR524344 MPN524344 MZJ524344 NJF524344 NTB524344 OCX524344 OMT524344 OWP524344 PGL524344 PQH524344 QAD524344 QJZ524344 QTV524344 RDR524344 RNN524344 RXJ524344 SHF524344 SRB524344 TAX524344 TKT524344 TUP524344 UEL524344 UOH524344 UYD524344 VHZ524344 VRV524344 WBR524344 WLN524344 WVJ524344 B589880 IX589880 ST589880 ACP589880 AML589880 AWH589880 BGD589880 BPZ589880 BZV589880 CJR589880 CTN589880 DDJ589880 DNF589880 DXB589880 EGX589880 EQT589880 FAP589880 FKL589880 FUH589880 GED589880 GNZ589880 GXV589880 HHR589880 HRN589880 IBJ589880 ILF589880 IVB589880 JEX589880 JOT589880 JYP589880 KIL589880 KSH589880 LCD589880 LLZ589880 LVV589880 MFR589880 MPN589880 MZJ589880 NJF589880 NTB589880 OCX589880 OMT589880 OWP589880 PGL589880 PQH589880 QAD589880 QJZ589880 QTV589880 RDR589880 RNN589880 RXJ589880 SHF589880 SRB589880 TAX589880 TKT589880 TUP589880 UEL589880 UOH589880 UYD589880 VHZ589880 VRV589880 WBR589880 WLN589880 WVJ589880 B655416 IX655416 ST655416 ACP655416 AML655416 AWH655416 BGD655416 BPZ655416 BZV655416 CJR655416 CTN655416 DDJ655416 DNF655416 DXB655416 EGX655416 EQT655416 FAP655416 FKL655416 FUH655416 GED655416 GNZ655416 GXV655416 HHR655416 HRN655416 IBJ655416 ILF655416 IVB655416 JEX655416 JOT655416 JYP655416 KIL655416 KSH655416 LCD655416 LLZ655416 LVV655416 MFR655416 MPN655416 MZJ655416 NJF655416 NTB655416 OCX655416 OMT655416 OWP655416 PGL655416 PQH655416 QAD655416 QJZ655416 QTV655416 RDR655416 RNN655416 RXJ655416 SHF655416 SRB655416 TAX655416 TKT655416 TUP655416 UEL655416 UOH655416 UYD655416 VHZ655416 VRV655416 WBR655416 WLN655416 WVJ655416 B720952 IX720952 ST720952 ACP720952 AML720952 AWH720952 BGD720952 BPZ720952 BZV720952 CJR720952 CTN720952 DDJ720952 DNF720952 DXB720952 EGX720952 EQT720952 FAP720952 FKL720952 FUH720952 GED720952 GNZ720952 GXV720952 HHR720952 HRN720952 IBJ720952 ILF720952 IVB720952 JEX720952 JOT720952 JYP720952 KIL720952 KSH720952 LCD720952 LLZ720952 LVV720952 MFR720952 MPN720952 MZJ720952 NJF720952 NTB720952 OCX720952 OMT720952 OWP720952 PGL720952 PQH720952 QAD720952 QJZ720952 QTV720952 RDR720952 RNN720952 RXJ720952 SHF720952 SRB720952 TAX720952 TKT720952 TUP720952 UEL720952 UOH720952 UYD720952 VHZ720952 VRV720952 WBR720952 WLN720952 WVJ720952 B786488 IX786488 ST786488 ACP786488 AML786488 AWH786488 BGD786488 BPZ786488 BZV786488 CJR786488 CTN786488 DDJ786488 DNF786488 DXB786488 EGX786488 EQT786488 FAP786488 FKL786488 FUH786488 GED786488 GNZ786488 GXV786488 HHR786488 HRN786488 IBJ786488 ILF786488 IVB786488 JEX786488 JOT786488 JYP786488 KIL786488 KSH786488 LCD786488 LLZ786488 LVV786488 MFR786488 MPN786488 MZJ786488 NJF786488 NTB786488 OCX786488 OMT786488 OWP786488 PGL786488 PQH786488 QAD786488 QJZ786488 QTV786488 RDR786488 RNN786488 RXJ786488 SHF786488 SRB786488 TAX786488 TKT786488 TUP786488 UEL786488 UOH786488 UYD786488 VHZ786488 VRV786488 WBR786488 WLN786488 WVJ786488 B852024 IX852024 ST852024 ACP852024 AML852024 AWH852024 BGD852024 BPZ852024 BZV852024 CJR852024 CTN852024 DDJ852024 DNF852024 DXB852024 EGX852024 EQT852024 FAP852024 FKL852024 FUH852024 GED852024 GNZ852024 GXV852024 HHR852024 HRN852024 IBJ852024 ILF852024 IVB852024 JEX852024 JOT852024 JYP852024 KIL852024 KSH852024 LCD852024 LLZ852024 LVV852024 MFR852024 MPN852024 MZJ852024 NJF852024 NTB852024 OCX852024 OMT852024 OWP852024 PGL852024 PQH852024 QAD852024 QJZ852024 QTV852024 RDR852024 RNN852024 RXJ852024 SHF852024 SRB852024 TAX852024 TKT852024 TUP852024 UEL852024 UOH852024 UYD852024 VHZ852024 VRV852024 WBR852024 WLN852024 WVJ852024 B917560 IX917560 ST917560 ACP917560 AML917560 AWH917560 BGD917560 BPZ917560 BZV917560 CJR917560 CTN917560 DDJ917560 DNF917560 DXB917560 EGX917560 EQT917560 FAP917560 FKL917560 FUH917560 GED917560 GNZ917560 GXV917560 HHR917560 HRN917560 IBJ917560 ILF917560 IVB917560 JEX917560 JOT917560 JYP917560 KIL917560 KSH917560 LCD917560 LLZ917560 LVV917560 MFR917560 MPN917560 MZJ917560 NJF917560 NTB917560 OCX917560 OMT917560 OWP917560 PGL917560 PQH917560 QAD917560 QJZ917560 QTV917560 RDR917560 RNN917560 RXJ917560 SHF917560 SRB917560 TAX917560 TKT917560 TUP917560 UEL917560 UOH917560 UYD917560 VHZ917560 VRV917560 WBR917560 WLN917560 WVJ917560 B983096 IX983096 ST983096 ACP983096 AML983096 AWH983096 BGD983096 BPZ983096 BZV983096 CJR983096 CTN983096 DDJ983096 DNF983096 DXB983096 EGX983096 EQT983096 FAP983096 FKL983096 FUH983096 GED983096 GNZ983096 GXV983096 HHR983096 HRN983096 IBJ983096 ILF983096 IVB983096 JEX983096 JOT983096 JYP983096 KIL983096 KSH983096 LCD983096 LLZ983096 LVV983096 MFR983096 MPN983096 MZJ983096 NJF983096 NTB983096 OCX983096 OMT983096 OWP983096 PGL983096 PQH983096 QAD983096 QJZ983096 QTV983096 RDR983096 RNN983096 RXJ983096 SHF983096 SRB983096 TAX983096 TKT983096 TUP983096 UEL983096 UOH983096 UYD983096 VHZ983096 VRV983096 WBR983096 WLN983096 B56">
      <formula1>$P$52:$P$56</formula1>
    </dataValidation>
    <dataValidation type="list" allowBlank="1" sqref="WVJ983094 IX54 ST54 ACP54 AML54 AWH54 BGD54 BPZ54 BZV54 CJR54 CTN54 DDJ54 DNF54 DXB54 EGX54 EQT54 FAP54 FKL54 FUH54 GED54 GNZ54 GXV54 HHR54 HRN54 IBJ54 ILF54 IVB54 JEX54 JOT54 JYP54 KIL54 KSH54 LCD54 LLZ54 LVV54 MFR54 MPN54 MZJ54 NJF54 NTB54 OCX54 OMT54 OWP54 PGL54 PQH54 QAD54 QJZ54 QTV54 RDR54 RNN54 RXJ54 SHF54 SRB54 TAX54 TKT54 TUP54 UEL54 UOH54 UYD54 VHZ54 VRV54 WBR54 WLN54 WVJ54 B65590 IX65590 ST65590 ACP65590 AML65590 AWH65590 BGD65590 BPZ65590 BZV65590 CJR65590 CTN65590 DDJ65590 DNF65590 DXB65590 EGX65590 EQT65590 FAP65590 FKL65590 FUH65590 GED65590 GNZ65590 GXV65590 HHR65590 HRN65590 IBJ65590 ILF65590 IVB65590 JEX65590 JOT65590 JYP65590 KIL65590 KSH65590 LCD65590 LLZ65590 LVV65590 MFR65590 MPN65590 MZJ65590 NJF65590 NTB65590 OCX65590 OMT65590 OWP65590 PGL65590 PQH65590 QAD65590 QJZ65590 QTV65590 RDR65590 RNN65590 RXJ65590 SHF65590 SRB65590 TAX65590 TKT65590 TUP65590 UEL65590 UOH65590 UYD65590 VHZ65590 VRV65590 WBR65590 WLN65590 WVJ65590 B131126 IX131126 ST131126 ACP131126 AML131126 AWH131126 BGD131126 BPZ131126 BZV131126 CJR131126 CTN131126 DDJ131126 DNF131126 DXB131126 EGX131126 EQT131126 FAP131126 FKL131126 FUH131126 GED131126 GNZ131126 GXV131126 HHR131126 HRN131126 IBJ131126 ILF131126 IVB131126 JEX131126 JOT131126 JYP131126 KIL131126 KSH131126 LCD131126 LLZ131126 LVV131126 MFR131126 MPN131126 MZJ131126 NJF131126 NTB131126 OCX131126 OMT131126 OWP131126 PGL131126 PQH131126 QAD131126 QJZ131126 QTV131126 RDR131126 RNN131126 RXJ131126 SHF131126 SRB131126 TAX131126 TKT131126 TUP131126 UEL131126 UOH131126 UYD131126 VHZ131126 VRV131126 WBR131126 WLN131126 WVJ131126 B196662 IX196662 ST196662 ACP196662 AML196662 AWH196662 BGD196662 BPZ196662 BZV196662 CJR196662 CTN196662 DDJ196662 DNF196662 DXB196662 EGX196662 EQT196662 FAP196662 FKL196662 FUH196662 GED196662 GNZ196662 GXV196662 HHR196662 HRN196662 IBJ196662 ILF196662 IVB196662 JEX196662 JOT196662 JYP196662 KIL196662 KSH196662 LCD196662 LLZ196662 LVV196662 MFR196662 MPN196662 MZJ196662 NJF196662 NTB196662 OCX196662 OMT196662 OWP196662 PGL196662 PQH196662 QAD196662 QJZ196662 QTV196662 RDR196662 RNN196662 RXJ196662 SHF196662 SRB196662 TAX196662 TKT196662 TUP196662 UEL196662 UOH196662 UYD196662 VHZ196662 VRV196662 WBR196662 WLN196662 WVJ196662 B262198 IX262198 ST262198 ACP262198 AML262198 AWH262198 BGD262198 BPZ262198 BZV262198 CJR262198 CTN262198 DDJ262198 DNF262198 DXB262198 EGX262198 EQT262198 FAP262198 FKL262198 FUH262198 GED262198 GNZ262198 GXV262198 HHR262198 HRN262198 IBJ262198 ILF262198 IVB262198 JEX262198 JOT262198 JYP262198 KIL262198 KSH262198 LCD262198 LLZ262198 LVV262198 MFR262198 MPN262198 MZJ262198 NJF262198 NTB262198 OCX262198 OMT262198 OWP262198 PGL262198 PQH262198 QAD262198 QJZ262198 QTV262198 RDR262198 RNN262198 RXJ262198 SHF262198 SRB262198 TAX262198 TKT262198 TUP262198 UEL262198 UOH262198 UYD262198 VHZ262198 VRV262198 WBR262198 WLN262198 WVJ262198 B327734 IX327734 ST327734 ACP327734 AML327734 AWH327734 BGD327734 BPZ327734 BZV327734 CJR327734 CTN327734 DDJ327734 DNF327734 DXB327734 EGX327734 EQT327734 FAP327734 FKL327734 FUH327734 GED327734 GNZ327734 GXV327734 HHR327734 HRN327734 IBJ327734 ILF327734 IVB327734 JEX327734 JOT327734 JYP327734 KIL327734 KSH327734 LCD327734 LLZ327734 LVV327734 MFR327734 MPN327734 MZJ327734 NJF327734 NTB327734 OCX327734 OMT327734 OWP327734 PGL327734 PQH327734 QAD327734 QJZ327734 QTV327734 RDR327734 RNN327734 RXJ327734 SHF327734 SRB327734 TAX327734 TKT327734 TUP327734 UEL327734 UOH327734 UYD327734 VHZ327734 VRV327734 WBR327734 WLN327734 WVJ327734 B393270 IX393270 ST393270 ACP393270 AML393270 AWH393270 BGD393270 BPZ393270 BZV393270 CJR393270 CTN393270 DDJ393270 DNF393270 DXB393270 EGX393270 EQT393270 FAP393270 FKL393270 FUH393270 GED393270 GNZ393270 GXV393270 HHR393270 HRN393270 IBJ393270 ILF393270 IVB393270 JEX393270 JOT393270 JYP393270 KIL393270 KSH393270 LCD393270 LLZ393270 LVV393270 MFR393270 MPN393270 MZJ393270 NJF393270 NTB393270 OCX393270 OMT393270 OWP393270 PGL393270 PQH393270 QAD393270 QJZ393270 QTV393270 RDR393270 RNN393270 RXJ393270 SHF393270 SRB393270 TAX393270 TKT393270 TUP393270 UEL393270 UOH393270 UYD393270 VHZ393270 VRV393270 WBR393270 WLN393270 WVJ393270 B458806 IX458806 ST458806 ACP458806 AML458806 AWH458806 BGD458806 BPZ458806 BZV458806 CJR458806 CTN458806 DDJ458806 DNF458806 DXB458806 EGX458806 EQT458806 FAP458806 FKL458806 FUH458806 GED458806 GNZ458806 GXV458806 HHR458806 HRN458806 IBJ458806 ILF458806 IVB458806 JEX458806 JOT458806 JYP458806 KIL458806 KSH458806 LCD458806 LLZ458806 LVV458806 MFR458806 MPN458806 MZJ458806 NJF458806 NTB458806 OCX458806 OMT458806 OWP458806 PGL458806 PQH458806 QAD458806 QJZ458806 QTV458806 RDR458806 RNN458806 RXJ458806 SHF458806 SRB458806 TAX458806 TKT458806 TUP458806 UEL458806 UOH458806 UYD458806 VHZ458806 VRV458806 WBR458806 WLN458806 WVJ458806 B524342 IX524342 ST524342 ACP524342 AML524342 AWH524342 BGD524342 BPZ524342 BZV524342 CJR524342 CTN524342 DDJ524342 DNF524342 DXB524342 EGX524342 EQT524342 FAP524342 FKL524342 FUH524342 GED524342 GNZ524342 GXV524342 HHR524342 HRN524342 IBJ524342 ILF524342 IVB524342 JEX524342 JOT524342 JYP524342 KIL524342 KSH524342 LCD524342 LLZ524342 LVV524342 MFR524342 MPN524342 MZJ524342 NJF524342 NTB524342 OCX524342 OMT524342 OWP524342 PGL524342 PQH524342 QAD524342 QJZ524342 QTV524342 RDR524342 RNN524342 RXJ524342 SHF524342 SRB524342 TAX524342 TKT524342 TUP524342 UEL524342 UOH524342 UYD524342 VHZ524342 VRV524342 WBR524342 WLN524342 WVJ524342 B589878 IX589878 ST589878 ACP589878 AML589878 AWH589878 BGD589878 BPZ589878 BZV589878 CJR589878 CTN589878 DDJ589878 DNF589878 DXB589878 EGX589878 EQT589878 FAP589878 FKL589878 FUH589878 GED589878 GNZ589878 GXV589878 HHR589878 HRN589878 IBJ589878 ILF589878 IVB589878 JEX589878 JOT589878 JYP589878 KIL589878 KSH589878 LCD589878 LLZ589878 LVV589878 MFR589878 MPN589878 MZJ589878 NJF589878 NTB589878 OCX589878 OMT589878 OWP589878 PGL589878 PQH589878 QAD589878 QJZ589878 QTV589878 RDR589878 RNN589878 RXJ589878 SHF589878 SRB589878 TAX589878 TKT589878 TUP589878 UEL589878 UOH589878 UYD589878 VHZ589878 VRV589878 WBR589878 WLN589878 WVJ589878 B655414 IX655414 ST655414 ACP655414 AML655414 AWH655414 BGD655414 BPZ655414 BZV655414 CJR655414 CTN655414 DDJ655414 DNF655414 DXB655414 EGX655414 EQT655414 FAP655414 FKL655414 FUH655414 GED655414 GNZ655414 GXV655414 HHR655414 HRN655414 IBJ655414 ILF655414 IVB655414 JEX655414 JOT655414 JYP655414 KIL655414 KSH655414 LCD655414 LLZ655414 LVV655414 MFR655414 MPN655414 MZJ655414 NJF655414 NTB655414 OCX655414 OMT655414 OWP655414 PGL655414 PQH655414 QAD655414 QJZ655414 QTV655414 RDR655414 RNN655414 RXJ655414 SHF655414 SRB655414 TAX655414 TKT655414 TUP655414 UEL655414 UOH655414 UYD655414 VHZ655414 VRV655414 WBR655414 WLN655414 WVJ655414 B720950 IX720950 ST720950 ACP720950 AML720950 AWH720950 BGD720950 BPZ720950 BZV720950 CJR720950 CTN720950 DDJ720950 DNF720950 DXB720950 EGX720950 EQT720950 FAP720950 FKL720950 FUH720950 GED720950 GNZ720950 GXV720950 HHR720950 HRN720950 IBJ720950 ILF720950 IVB720950 JEX720950 JOT720950 JYP720950 KIL720950 KSH720950 LCD720950 LLZ720950 LVV720950 MFR720950 MPN720950 MZJ720950 NJF720950 NTB720950 OCX720950 OMT720950 OWP720950 PGL720950 PQH720950 QAD720950 QJZ720950 QTV720950 RDR720950 RNN720950 RXJ720950 SHF720950 SRB720950 TAX720950 TKT720950 TUP720950 UEL720950 UOH720950 UYD720950 VHZ720950 VRV720950 WBR720950 WLN720950 WVJ720950 B786486 IX786486 ST786486 ACP786486 AML786486 AWH786486 BGD786486 BPZ786486 BZV786486 CJR786486 CTN786486 DDJ786486 DNF786486 DXB786486 EGX786486 EQT786486 FAP786486 FKL786486 FUH786486 GED786486 GNZ786486 GXV786486 HHR786486 HRN786486 IBJ786486 ILF786486 IVB786486 JEX786486 JOT786486 JYP786486 KIL786486 KSH786486 LCD786486 LLZ786486 LVV786486 MFR786486 MPN786486 MZJ786486 NJF786486 NTB786486 OCX786486 OMT786486 OWP786486 PGL786486 PQH786486 QAD786486 QJZ786486 QTV786486 RDR786486 RNN786486 RXJ786486 SHF786486 SRB786486 TAX786486 TKT786486 TUP786486 UEL786486 UOH786486 UYD786486 VHZ786486 VRV786486 WBR786486 WLN786486 WVJ786486 B852022 IX852022 ST852022 ACP852022 AML852022 AWH852022 BGD852022 BPZ852022 BZV852022 CJR852022 CTN852022 DDJ852022 DNF852022 DXB852022 EGX852022 EQT852022 FAP852022 FKL852022 FUH852022 GED852022 GNZ852022 GXV852022 HHR852022 HRN852022 IBJ852022 ILF852022 IVB852022 JEX852022 JOT852022 JYP852022 KIL852022 KSH852022 LCD852022 LLZ852022 LVV852022 MFR852022 MPN852022 MZJ852022 NJF852022 NTB852022 OCX852022 OMT852022 OWP852022 PGL852022 PQH852022 QAD852022 QJZ852022 QTV852022 RDR852022 RNN852022 RXJ852022 SHF852022 SRB852022 TAX852022 TKT852022 TUP852022 UEL852022 UOH852022 UYD852022 VHZ852022 VRV852022 WBR852022 WLN852022 WVJ852022 B917558 IX917558 ST917558 ACP917558 AML917558 AWH917558 BGD917558 BPZ917558 BZV917558 CJR917558 CTN917558 DDJ917558 DNF917558 DXB917558 EGX917558 EQT917558 FAP917558 FKL917558 FUH917558 GED917558 GNZ917558 GXV917558 HHR917558 HRN917558 IBJ917558 ILF917558 IVB917558 JEX917558 JOT917558 JYP917558 KIL917558 KSH917558 LCD917558 LLZ917558 LVV917558 MFR917558 MPN917558 MZJ917558 NJF917558 NTB917558 OCX917558 OMT917558 OWP917558 PGL917558 PQH917558 QAD917558 QJZ917558 QTV917558 RDR917558 RNN917558 RXJ917558 SHF917558 SRB917558 TAX917558 TKT917558 TUP917558 UEL917558 UOH917558 UYD917558 VHZ917558 VRV917558 WBR917558 WLN917558 WVJ917558 B983094 IX983094 ST983094 ACP983094 AML983094 AWH983094 BGD983094 BPZ983094 BZV983094 CJR983094 CTN983094 DDJ983094 DNF983094 DXB983094 EGX983094 EQT983094 FAP983094 FKL983094 FUH983094 GED983094 GNZ983094 GXV983094 HHR983094 HRN983094 IBJ983094 ILF983094 IVB983094 JEX983094 JOT983094 JYP983094 KIL983094 KSH983094 LCD983094 LLZ983094 LVV983094 MFR983094 MPN983094 MZJ983094 NJF983094 NTB983094 OCX983094 OMT983094 OWP983094 PGL983094 PQH983094 QAD983094 QJZ983094 QTV983094 RDR983094 RNN983094 RXJ983094 SHF983094 SRB983094 TAX983094 TKT983094 TUP983094 UEL983094 UOH983094 UYD983094 VHZ983094 VRV983094 WBR983094 WLN983094 B54">
      <formula1>$O$52:$O$55</formula1>
    </dataValidation>
    <dataValidation type="list" allowBlank="1" sqref="WVJ98309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B53">
      <formula1>$N$52:$N$53</formula1>
    </dataValidation>
    <dataValidation type="list" allowBlank="1" sqref="WVJ98309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B65588 IX65588 ST65588 ACP65588 AML65588 AWH65588 BGD65588 BPZ65588 BZV65588 CJR65588 CTN65588 DDJ65588 DNF65588 DXB65588 EGX65588 EQT65588 FAP65588 FKL65588 FUH65588 GED65588 GNZ65588 GXV65588 HHR65588 HRN65588 IBJ65588 ILF65588 IVB65588 JEX65588 JOT65588 JYP65588 KIL65588 KSH65588 LCD65588 LLZ65588 LVV65588 MFR65588 MPN65588 MZJ65588 NJF65588 NTB65588 OCX65588 OMT65588 OWP65588 PGL65588 PQH65588 QAD65588 QJZ65588 QTV65588 RDR65588 RNN65588 RXJ65588 SHF65588 SRB65588 TAX65588 TKT65588 TUP65588 UEL65588 UOH65588 UYD65588 VHZ65588 VRV65588 WBR65588 WLN65588 WVJ65588 B131124 IX131124 ST131124 ACP131124 AML131124 AWH131124 BGD131124 BPZ131124 BZV131124 CJR131124 CTN131124 DDJ131124 DNF131124 DXB131124 EGX131124 EQT131124 FAP131124 FKL131124 FUH131124 GED131124 GNZ131124 GXV131124 HHR131124 HRN131124 IBJ131124 ILF131124 IVB131124 JEX131124 JOT131124 JYP131124 KIL131124 KSH131124 LCD131124 LLZ131124 LVV131124 MFR131124 MPN131124 MZJ131124 NJF131124 NTB131124 OCX131124 OMT131124 OWP131124 PGL131124 PQH131124 QAD131124 QJZ131124 QTV131124 RDR131124 RNN131124 RXJ131124 SHF131124 SRB131124 TAX131124 TKT131124 TUP131124 UEL131124 UOH131124 UYD131124 VHZ131124 VRV131124 WBR131124 WLN131124 WVJ131124 B196660 IX196660 ST196660 ACP196660 AML196660 AWH196660 BGD196660 BPZ196660 BZV196660 CJR196660 CTN196660 DDJ196660 DNF196660 DXB196660 EGX196660 EQT196660 FAP196660 FKL196660 FUH196660 GED196660 GNZ196660 GXV196660 HHR196660 HRN196660 IBJ196660 ILF196660 IVB196660 JEX196660 JOT196660 JYP196660 KIL196660 KSH196660 LCD196660 LLZ196660 LVV196660 MFR196660 MPN196660 MZJ196660 NJF196660 NTB196660 OCX196660 OMT196660 OWP196660 PGL196660 PQH196660 QAD196660 QJZ196660 QTV196660 RDR196660 RNN196660 RXJ196660 SHF196660 SRB196660 TAX196660 TKT196660 TUP196660 UEL196660 UOH196660 UYD196660 VHZ196660 VRV196660 WBR196660 WLN196660 WVJ196660 B262196 IX262196 ST262196 ACP262196 AML262196 AWH262196 BGD262196 BPZ262196 BZV262196 CJR262196 CTN262196 DDJ262196 DNF262196 DXB262196 EGX262196 EQT262196 FAP262196 FKL262196 FUH262196 GED262196 GNZ262196 GXV262196 HHR262196 HRN262196 IBJ262196 ILF262196 IVB262196 JEX262196 JOT262196 JYP262196 KIL262196 KSH262196 LCD262196 LLZ262196 LVV262196 MFR262196 MPN262196 MZJ262196 NJF262196 NTB262196 OCX262196 OMT262196 OWP262196 PGL262196 PQH262196 QAD262196 QJZ262196 QTV262196 RDR262196 RNN262196 RXJ262196 SHF262196 SRB262196 TAX262196 TKT262196 TUP262196 UEL262196 UOH262196 UYD262196 VHZ262196 VRV262196 WBR262196 WLN262196 WVJ262196 B327732 IX327732 ST327732 ACP327732 AML327732 AWH327732 BGD327732 BPZ327732 BZV327732 CJR327732 CTN327732 DDJ327732 DNF327732 DXB327732 EGX327732 EQT327732 FAP327732 FKL327732 FUH327732 GED327732 GNZ327732 GXV327732 HHR327732 HRN327732 IBJ327732 ILF327732 IVB327732 JEX327732 JOT327732 JYP327732 KIL327732 KSH327732 LCD327732 LLZ327732 LVV327732 MFR327732 MPN327732 MZJ327732 NJF327732 NTB327732 OCX327732 OMT327732 OWP327732 PGL327732 PQH327732 QAD327732 QJZ327732 QTV327732 RDR327732 RNN327732 RXJ327732 SHF327732 SRB327732 TAX327732 TKT327732 TUP327732 UEL327732 UOH327732 UYD327732 VHZ327732 VRV327732 WBR327732 WLN327732 WVJ327732 B393268 IX393268 ST393268 ACP393268 AML393268 AWH393268 BGD393268 BPZ393268 BZV393268 CJR393268 CTN393268 DDJ393268 DNF393268 DXB393268 EGX393268 EQT393268 FAP393268 FKL393268 FUH393268 GED393268 GNZ393268 GXV393268 HHR393268 HRN393268 IBJ393268 ILF393268 IVB393268 JEX393268 JOT393268 JYP393268 KIL393268 KSH393268 LCD393268 LLZ393268 LVV393268 MFR393268 MPN393268 MZJ393268 NJF393268 NTB393268 OCX393268 OMT393268 OWP393268 PGL393268 PQH393268 QAD393268 QJZ393268 QTV393268 RDR393268 RNN393268 RXJ393268 SHF393268 SRB393268 TAX393268 TKT393268 TUP393268 UEL393268 UOH393268 UYD393268 VHZ393268 VRV393268 WBR393268 WLN393268 WVJ393268 B458804 IX458804 ST458804 ACP458804 AML458804 AWH458804 BGD458804 BPZ458804 BZV458804 CJR458804 CTN458804 DDJ458804 DNF458804 DXB458804 EGX458804 EQT458804 FAP458804 FKL458804 FUH458804 GED458804 GNZ458804 GXV458804 HHR458804 HRN458804 IBJ458804 ILF458804 IVB458804 JEX458804 JOT458804 JYP458804 KIL458804 KSH458804 LCD458804 LLZ458804 LVV458804 MFR458804 MPN458804 MZJ458804 NJF458804 NTB458804 OCX458804 OMT458804 OWP458804 PGL458804 PQH458804 QAD458804 QJZ458804 QTV458804 RDR458804 RNN458804 RXJ458804 SHF458804 SRB458804 TAX458804 TKT458804 TUP458804 UEL458804 UOH458804 UYD458804 VHZ458804 VRV458804 WBR458804 WLN458804 WVJ458804 B524340 IX524340 ST524340 ACP524340 AML524340 AWH524340 BGD524340 BPZ524340 BZV524340 CJR524340 CTN524340 DDJ524340 DNF524340 DXB524340 EGX524340 EQT524340 FAP524340 FKL524340 FUH524340 GED524340 GNZ524340 GXV524340 HHR524340 HRN524340 IBJ524340 ILF524340 IVB524340 JEX524340 JOT524340 JYP524340 KIL524340 KSH524340 LCD524340 LLZ524340 LVV524340 MFR524340 MPN524340 MZJ524340 NJF524340 NTB524340 OCX524340 OMT524340 OWP524340 PGL524340 PQH524340 QAD524340 QJZ524340 QTV524340 RDR524340 RNN524340 RXJ524340 SHF524340 SRB524340 TAX524340 TKT524340 TUP524340 UEL524340 UOH524340 UYD524340 VHZ524340 VRV524340 WBR524340 WLN524340 WVJ524340 B589876 IX589876 ST589876 ACP589876 AML589876 AWH589876 BGD589876 BPZ589876 BZV589876 CJR589876 CTN589876 DDJ589876 DNF589876 DXB589876 EGX589876 EQT589876 FAP589876 FKL589876 FUH589876 GED589876 GNZ589876 GXV589876 HHR589876 HRN589876 IBJ589876 ILF589876 IVB589876 JEX589876 JOT589876 JYP589876 KIL589876 KSH589876 LCD589876 LLZ589876 LVV589876 MFR589876 MPN589876 MZJ589876 NJF589876 NTB589876 OCX589876 OMT589876 OWP589876 PGL589876 PQH589876 QAD589876 QJZ589876 QTV589876 RDR589876 RNN589876 RXJ589876 SHF589876 SRB589876 TAX589876 TKT589876 TUP589876 UEL589876 UOH589876 UYD589876 VHZ589876 VRV589876 WBR589876 WLN589876 WVJ589876 B655412 IX655412 ST655412 ACP655412 AML655412 AWH655412 BGD655412 BPZ655412 BZV655412 CJR655412 CTN655412 DDJ655412 DNF655412 DXB655412 EGX655412 EQT655412 FAP655412 FKL655412 FUH655412 GED655412 GNZ655412 GXV655412 HHR655412 HRN655412 IBJ655412 ILF655412 IVB655412 JEX655412 JOT655412 JYP655412 KIL655412 KSH655412 LCD655412 LLZ655412 LVV655412 MFR655412 MPN655412 MZJ655412 NJF655412 NTB655412 OCX655412 OMT655412 OWP655412 PGL655412 PQH655412 QAD655412 QJZ655412 QTV655412 RDR655412 RNN655412 RXJ655412 SHF655412 SRB655412 TAX655412 TKT655412 TUP655412 UEL655412 UOH655412 UYD655412 VHZ655412 VRV655412 WBR655412 WLN655412 WVJ655412 B720948 IX720948 ST720948 ACP720948 AML720948 AWH720948 BGD720948 BPZ720948 BZV720948 CJR720948 CTN720948 DDJ720948 DNF720948 DXB720948 EGX720948 EQT720948 FAP720948 FKL720948 FUH720948 GED720948 GNZ720948 GXV720948 HHR720948 HRN720948 IBJ720948 ILF720948 IVB720948 JEX720948 JOT720948 JYP720948 KIL720948 KSH720948 LCD720948 LLZ720948 LVV720948 MFR720948 MPN720948 MZJ720948 NJF720948 NTB720948 OCX720948 OMT720948 OWP720948 PGL720948 PQH720948 QAD720948 QJZ720948 QTV720948 RDR720948 RNN720948 RXJ720948 SHF720948 SRB720948 TAX720948 TKT720948 TUP720948 UEL720948 UOH720948 UYD720948 VHZ720948 VRV720948 WBR720948 WLN720948 WVJ720948 B786484 IX786484 ST786484 ACP786484 AML786484 AWH786484 BGD786484 BPZ786484 BZV786484 CJR786484 CTN786484 DDJ786484 DNF786484 DXB786484 EGX786484 EQT786484 FAP786484 FKL786484 FUH786484 GED786484 GNZ786484 GXV786484 HHR786484 HRN786484 IBJ786484 ILF786484 IVB786484 JEX786484 JOT786484 JYP786484 KIL786484 KSH786484 LCD786484 LLZ786484 LVV786484 MFR786484 MPN786484 MZJ786484 NJF786484 NTB786484 OCX786484 OMT786484 OWP786484 PGL786484 PQH786484 QAD786484 QJZ786484 QTV786484 RDR786484 RNN786484 RXJ786484 SHF786484 SRB786484 TAX786484 TKT786484 TUP786484 UEL786484 UOH786484 UYD786484 VHZ786484 VRV786484 WBR786484 WLN786484 WVJ786484 B852020 IX852020 ST852020 ACP852020 AML852020 AWH852020 BGD852020 BPZ852020 BZV852020 CJR852020 CTN852020 DDJ852020 DNF852020 DXB852020 EGX852020 EQT852020 FAP852020 FKL852020 FUH852020 GED852020 GNZ852020 GXV852020 HHR852020 HRN852020 IBJ852020 ILF852020 IVB852020 JEX852020 JOT852020 JYP852020 KIL852020 KSH852020 LCD852020 LLZ852020 LVV852020 MFR852020 MPN852020 MZJ852020 NJF852020 NTB852020 OCX852020 OMT852020 OWP852020 PGL852020 PQH852020 QAD852020 QJZ852020 QTV852020 RDR852020 RNN852020 RXJ852020 SHF852020 SRB852020 TAX852020 TKT852020 TUP852020 UEL852020 UOH852020 UYD852020 VHZ852020 VRV852020 WBR852020 WLN852020 WVJ852020 B917556 IX917556 ST917556 ACP917556 AML917556 AWH917556 BGD917556 BPZ917556 BZV917556 CJR917556 CTN917556 DDJ917556 DNF917556 DXB917556 EGX917556 EQT917556 FAP917556 FKL917556 FUH917556 GED917556 GNZ917556 GXV917556 HHR917556 HRN917556 IBJ917556 ILF917556 IVB917556 JEX917556 JOT917556 JYP917556 KIL917556 KSH917556 LCD917556 LLZ917556 LVV917556 MFR917556 MPN917556 MZJ917556 NJF917556 NTB917556 OCX917556 OMT917556 OWP917556 PGL917556 PQH917556 QAD917556 QJZ917556 QTV917556 RDR917556 RNN917556 RXJ917556 SHF917556 SRB917556 TAX917556 TKT917556 TUP917556 UEL917556 UOH917556 UYD917556 VHZ917556 VRV917556 WBR917556 WLN917556 WVJ917556 B983092 IX983092 ST983092 ACP983092 AML983092 AWH983092 BGD983092 BPZ983092 BZV983092 CJR983092 CTN983092 DDJ983092 DNF983092 DXB983092 EGX983092 EQT983092 FAP983092 FKL983092 FUH983092 GED983092 GNZ983092 GXV983092 HHR983092 HRN983092 IBJ983092 ILF983092 IVB983092 JEX983092 JOT983092 JYP983092 KIL983092 KSH983092 LCD983092 LLZ983092 LVV983092 MFR983092 MPN983092 MZJ983092 NJF983092 NTB983092 OCX983092 OMT983092 OWP983092 PGL983092 PQH983092 QAD983092 QJZ983092 QTV983092 RDR983092 RNN983092 RXJ983092 SHF983092 SRB983092 TAX983092 TKT983092 TUP983092 UEL983092 UOH983092 UYD983092 VHZ983092 VRV983092 WBR983092 WLN983092 B52">
      <formula1>$M$52:$M$55</formula1>
    </dataValidation>
    <dataValidation type="list" allowBlank="1" sqref="B15:C15 IX15:IY15 ST15:SU15 ACP15:ACQ15 AML15:AMM15 AWH15:AWI15 BGD15:BGE15 BPZ15:BQA15 BZV15:BZW15 CJR15:CJS15 CTN15:CTO15 DDJ15:DDK15 DNF15:DNG15 DXB15:DXC15 EGX15:EGY15 EQT15:EQU15 FAP15:FAQ15 FKL15:FKM15 FUH15:FUI15 GED15:GEE15 GNZ15:GOA15 GXV15:GXW15 HHR15:HHS15 HRN15:HRO15 IBJ15:IBK15 ILF15:ILG15 IVB15:IVC15 JEX15:JEY15 JOT15:JOU15 JYP15:JYQ15 KIL15:KIM15 KSH15:KSI15 LCD15:LCE15 LLZ15:LMA15 LVV15:LVW15 MFR15:MFS15 MPN15:MPO15 MZJ15:MZK15 NJF15:NJG15 NTB15:NTC15 OCX15:OCY15 OMT15:OMU15 OWP15:OWQ15 PGL15:PGM15 PQH15:PQI15 QAD15:QAE15 QJZ15:QKA15 QTV15:QTW15 RDR15:RDS15 RNN15:RNO15 RXJ15:RXK15 SHF15:SHG15 SRB15:SRC15 TAX15:TAY15 TKT15:TKU15 TUP15:TUQ15 UEL15:UEM15 UOH15:UOI15 UYD15:UYE15 VHZ15:VIA15 VRV15:VRW15 WBR15:WBS15 WLN15:WLO15 WVJ15:WVK15 B65551:C65551 IX65551:IY65551 ST65551:SU65551 ACP65551:ACQ65551 AML65551:AMM65551 AWH65551:AWI65551 BGD65551:BGE65551 BPZ65551:BQA65551 BZV65551:BZW65551 CJR65551:CJS65551 CTN65551:CTO65551 DDJ65551:DDK65551 DNF65551:DNG65551 DXB65551:DXC65551 EGX65551:EGY65551 EQT65551:EQU65551 FAP65551:FAQ65551 FKL65551:FKM65551 FUH65551:FUI65551 GED65551:GEE65551 GNZ65551:GOA65551 GXV65551:GXW65551 HHR65551:HHS65551 HRN65551:HRO65551 IBJ65551:IBK65551 ILF65551:ILG65551 IVB65551:IVC65551 JEX65551:JEY65551 JOT65551:JOU65551 JYP65551:JYQ65551 KIL65551:KIM65551 KSH65551:KSI65551 LCD65551:LCE65551 LLZ65551:LMA65551 LVV65551:LVW65551 MFR65551:MFS65551 MPN65551:MPO65551 MZJ65551:MZK65551 NJF65551:NJG65551 NTB65551:NTC65551 OCX65551:OCY65551 OMT65551:OMU65551 OWP65551:OWQ65551 PGL65551:PGM65551 PQH65551:PQI65551 QAD65551:QAE65551 QJZ65551:QKA65551 QTV65551:QTW65551 RDR65551:RDS65551 RNN65551:RNO65551 RXJ65551:RXK65551 SHF65551:SHG65551 SRB65551:SRC65551 TAX65551:TAY65551 TKT65551:TKU65551 TUP65551:TUQ65551 UEL65551:UEM65551 UOH65551:UOI65551 UYD65551:UYE65551 VHZ65551:VIA65551 VRV65551:VRW65551 WBR65551:WBS65551 WLN65551:WLO65551 WVJ65551:WVK65551 B131087:C131087 IX131087:IY131087 ST131087:SU131087 ACP131087:ACQ131087 AML131087:AMM131087 AWH131087:AWI131087 BGD131087:BGE131087 BPZ131087:BQA131087 BZV131087:BZW131087 CJR131087:CJS131087 CTN131087:CTO131087 DDJ131087:DDK131087 DNF131087:DNG131087 DXB131087:DXC131087 EGX131087:EGY131087 EQT131087:EQU131087 FAP131087:FAQ131087 FKL131087:FKM131087 FUH131087:FUI131087 GED131087:GEE131087 GNZ131087:GOA131087 GXV131087:GXW131087 HHR131087:HHS131087 HRN131087:HRO131087 IBJ131087:IBK131087 ILF131087:ILG131087 IVB131087:IVC131087 JEX131087:JEY131087 JOT131087:JOU131087 JYP131087:JYQ131087 KIL131087:KIM131087 KSH131087:KSI131087 LCD131087:LCE131087 LLZ131087:LMA131087 LVV131087:LVW131087 MFR131087:MFS131087 MPN131087:MPO131087 MZJ131087:MZK131087 NJF131087:NJG131087 NTB131087:NTC131087 OCX131087:OCY131087 OMT131087:OMU131087 OWP131087:OWQ131087 PGL131087:PGM131087 PQH131087:PQI131087 QAD131087:QAE131087 QJZ131087:QKA131087 QTV131087:QTW131087 RDR131087:RDS131087 RNN131087:RNO131087 RXJ131087:RXK131087 SHF131087:SHG131087 SRB131087:SRC131087 TAX131087:TAY131087 TKT131087:TKU131087 TUP131087:TUQ131087 UEL131087:UEM131087 UOH131087:UOI131087 UYD131087:UYE131087 VHZ131087:VIA131087 VRV131087:VRW131087 WBR131087:WBS131087 WLN131087:WLO131087 WVJ131087:WVK131087 B196623:C196623 IX196623:IY196623 ST196623:SU196623 ACP196623:ACQ196623 AML196623:AMM196623 AWH196623:AWI196623 BGD196623:BGE196623 BPZ196623:BQA196623 BZV196623:BZW196623 CJR196623:CJS196623 CTN196623:CTO196623 DDJ196623:DDK196623 DNF196623:DNG196623 DXB196623:DXC196623 EGX196623:EGY196623 EQT196623:EQU196623 FAP196623:FAQ196623 FKL196623:FKM196623 FUH196623:FUI196623 GED196623:GEE196623 GNZ196623:GOA196623 GXV196623:GXW196623 HHR196623:HHS196623 HRN196623:HRO196623 IBJ196623:IBK196623 ILF196623:ILG196623 IVB196623:IVC196623 JEX196623:JEY196623 JOT196623:JOU196623 JYP196623:JYQ196623 KIL196623:KIM196623 KSH196623:KSI196623 LCD196623:LCE196623 LLZ196623:LMA196623 LVV196623:LVW196623 MFR196623:MFS196623 MPN196623:MPO196623 MZJ196623:MZK196623 NJF196623:NJG196623 NTB196623:NTC196623 OCX196623:OCY196623 OMT196623:OMU196623 OWP196623:OWQ196623 PGL196623:PGM196623 PQH196623:PQI196623 QAD196623:QAE196623 QJZ196623:QKA196623 QTV196623:QTW196623 RDR196623:RDS196623 RNN196623:RNO196623 RXJ196623:RXK196623 SHF196623:SHG196623 SRB196623:SRC196623 TAX196623:TAY196623 TKT196623:TKU196623 TUP196623:TUQ196623 UEL196623:UEM196623 UOH196623:UOI196623 UYD196623:UYE196623 VHZ196623:VIA196623 VRV196623:VRW196623 WBR196623:WBS196623 WLN196623:WLO196623 WVJ196623:WVK196623 B262159:C262159 IX262159:IY262159 ST262159:SU262159 ACP262159:ACQ262159 AML262159:AMM262159 AWH262159:AWI262159 BGD262159:BGE262159 BPZ262159:BQA262159 BZV262159:BZW262159 CJR262159:CJS262159 CTN262159:CTO262159 DDJ262159:DDK262159 DNF262159:DNG262159 DXB262159:DXC262159 EGX262159:EGY262159 EQT262159:EQU262159 FAP262159:FAQ262159 FKL262159:FKM262159 FUH262159:FUI262159 GED262159:GEE262159 GNZ262159:GOA262159 GXV262159:GXW262159 HHR262159:HHS262159 HRN262159:HRO262159 IBJ262159:IBK262159 ILF262159:ILG262159 IVB262159:IVC262159 JEX262159:JEY262159 JOT262159:JOU262159 JYP262159:JYQ262159 KIL262159:KIM262159 KSH262159:KSI262159 LCD262159:LCE262159 LLZ262159:LMA262159 LVV262159:LVW262159 MFR262159:MFS262159 MPN262159:MPO262159 MZJ262159:MZK262159 NJF262159:NJG262159 NTB262159:NTC262159 OCX262159:OCY262159 OMT262159:OMU262159 OWP262159:OWQ262159 PGL262159:PGM262159 PQH262159:PQI262159 QAD262159:QAE262159 QJZ262159:QKA262159 QTV262159:QTW262159 RDR262159:RDS262159 RNN262159:RNO262159 RXJ262159:RXK262159 SHF262159:SHG262159 SRB262159:SRC262159 TAX262159:TAY262159 TKT262159:TKU262159 TUP262159:TUQ262159 UEL262159:UEM262159 UOH262159:UOI262159 UYD262159:UYE262159 VHZ262159:VIA262159 VRV262159:VRW262159 WBR262159:WBS262159 WLN262159:WLO262159 WVJ262159:WVK262159 B327695:C327695 IX327695:IY327695 ST327695:SU327695 ACP327695:ACQ327695 AML327695:AMM327695 AWH327695:AWI327695 BGD327695:BGE327695 BPZ327695:BQA327695 BZV327695:BZW327695 CJR327695:CJS327695 CTN327695:CTO327695 DDJ327695:DDK327695 DNF327695:DNG327695 DXB327695:DXC327695 EGX327695:EGY327695 EQT327695:EQU327695 FAP327695:FAQ327695 FKL327695:FKM327695 FUH327695:FUI327695 GED327695:GEE327695 GNZ327695:GOA327695 GXV327695:GXW327695 HHR327695:HHS327695 HRN327695:HRO327695 IBJ327695:IBK327695 ILF327695:ILG327695 IVB327695:IVC327695 JEX327695:JEY327695 JOT327695:JOU327695 JYP327695:JYQ327695 KIL327695:KIM327695 KSH327695:KSI327695 LCD327695:LCE327695 LLZ327695:LMA327695 LVV327695:LVW327695 MFR327695:MFS327695 MPN327695:MPO327695 MZJ327695:MZK327695 NJF327695:NJG327695 NTB327695:NTC327695 OCX327695:OCY327695 OMT327695:OMU327695 OWP327695:OWQ327695 PGL327695:PGM327695 PQH327695:PQI327695 QAD327695:QAE327695 QJZ327695:QKA327695 QTV327695:QTW327695 RDR327695:RDS327695 RNN327695:RNO327695 RXJ327695:RXK327695 SHF327695:SHG327695 SRB327695:SRC327695 TAX327695:TAY327695 TKT327695:TKU327695 TUP327695:TUQ327695 UEL327695:UEM327695 UOH327695:UOI327695 UYD327695:UYE327695 VHZ327695:VIA327695 VRV327695:VRW327695 WBR327695:WBS327695 WLN327695:WLO327695 WVJ327695:WVK327695 B393231:C393231 IX393231:IY393231 ST393231:SU393231 ACP393231:ACQ393231 AML393231:AMM393231 AWH393231:AWI393231 BGD393231:BGE393231 BPZ393231:BQA393231 BZV393231:BZW393231 CJR393231:CJS393231 CTN393231:CTO393231 DDJ393231:DDK393231 DNF393231:DNG393231 DXB393231:DXC393231 EGX393231:EGY393231 EQT393231:EQU393231 FAP393231:FAQ393231 FKL393231:FKM393231 FUH393231:FUI393231 GED393231:GEE393231 GNZ393231:GOA393231 GXV393231:GXW393231 HHR393231:HHS393231 HRN393231:HRO393231 IBJ393231:IBK393231 ILF393231:ILG393231 IVB393231:IVC393231 JEX393231:JEY393231 JOT393231:JOU393231 JYP393231:JYQ393231 KIL393231:KIM393231 KSH393231:KSI393231 LCD393231:LCE393231 LLZ393231:LMA393231 LVV393231:LVW393231 MFR393231:MFS393231 MPN393231:MPO393231 MZJ393231:MZK393231 NJF393231:NJG393231 NTB393231:NTC393231 OCX393231:OCY393231 OMT393231:OMU393231 OWP393231:OWQ393231 PGL393231:PGM393231 PQH393231:PQI393231 QAD393231:QAE393231 QJZ393231:QKA393231 QTV393231:QTW393231 RDR393231:RDS393231 RNN393231:RNO393231 RXJ393231:RXK393231 SHF393231:SHG393231 SRB393231:SRC393231 TAX393231:TAY393231 TKT393231:TKU393231 TUP393231:TUQ393231 UEL393231:UEM393231 UOH393231:UOI393231 UYD393231:UYE393231 VHZ393231:VIA393231 VRV393231:VRW393231 WBR393231:WBS393231 WLN393231:WLO393231 WVJ393231:WVK393231 B458767:C458767 IX458767:IY458767 ST458767:SU458767 ACP458767:ACQ458767 AML458767:AMM458767 AWH458767:AWI458767 BGD458767:BGE458767 BPZ458767:BQA458767 BZV458767:BZW458767 CJR458767:CJS458767 CTN458767:CTO458767 DDJ458767:DDK458767 DNF458767:DNG458767 DXB458767:DXC458767 EGX458767:EGY458767 EQT458767:EQU458767 FAP458767:FAQ458767 FKL458767:FKM458767 FUH458767:FUI458767 GED458767:GEE458767 GNZ458767:GOA458767 GXV458767:GXW458767 HHR458767:HHS458767 HRN458767:HRO458767 IBJ458767:IBK458767 ILF458767:ILG458767 IVB458767:IVC458767 JEX458767:JEY458767 JOT458767:JOU458767 JYP458767:JYQ458767 KIL458767:KIM458767 KSH458767:KSI458767 LCD458767:LCE458767 LLZ458767:LMA458767 LVV458767:LVW458767 MFR458767:MFS458767 MPN458767:MPO458767 MZJ458767:MZK458767 NJF458767:NJG458767 NTB458767:NTC458767 OCX458767:OCY458767 OMT458767:OMU458767 OWP458767:OWQ458767 PGL458767:PGM458767 PQH458767:PQI458767 QAD458767:QAE458767 QJZ458767:QKA458767 QTV458767:QTW458767 RDR458767:RDS458767 RNN458767:RNO458767 RXJ458767:RXK458767 SHF458767:SHG458767 SRB458767:SRC458767 TAX458767:TAY458767 TKT458767:TKU458767 TUP458767:TUQ458767 UEL458767:UEM458767 UOH458767:UOI458767 UYD458767:UYE458767 VHZ458767:VIA458767 VRV458767:VRW458767 WBR458767:WBS458767 WLN458767:WLO458767 WVJ458767:WVK458767 B524303:C524303 IX524303:IY524303 ST524303:SU524303 ACP524303:ACQ524303 AML524303:AMM524303 AWH524303:AWI524303 BGD524303:BGE524303 BPZ524303:BQA524303 BZV524303:BZW524303 CJR524303:CJS524303 CTN524303:CTO524303 DDJ524303:DDK524303 DNF524303:DNG524303 DXB524303:DXC524303 EGX524303:EGY524303 EQT524303:EQU524303 FAP524303:FAQ524303 FKL524303:FKM524303 FUH524303:FUI524303 GED524303:GEE524303 GNZ524303:GOA524303 GXV524303:GXW524303 HHR524303:HHS524303 HRN524303:HRO524303 IBJ524303:IBK524303 ILF524303:ILG524303 IVB524303:IVC524303 JEX524303:JEY524303 JOT524303:JOU524303 JYP524303:JYQ524303 KIL524303:KIM524303 KSH524303:KSI524303 LCD524303:LCE524303 LLZ524303:LMA524303 LVV524303:LVW524303 MFR524303:MFS524303 MPN524303:MPO524303 MZJ524303:MZK524303 NJF524303:NJG524303 NTB524303:NTC524303 OCX524303:OCY524303 OMT524303:OMU524303 OWP524303:OWQ524303 PGL524303:PGM524303 PQH524303:PQI524303 QAD524303:QAE524303 QJZ524303:QKA524303 QTV524303:QTW524303 RDR524303:RDS524303 RNN524303:RNO524303 RXJ524303:RXK524303 SHF524303:SHG524303 SRB524303:SRC524303 TAX524303:TAY524303 TKT524303:TKU524303 TUP524303:TUQ524303 UEL524303:UEM524303 UOH524303:UOI524303 UYD524303:UYE524303 VHZ524303:VIA524303 VRV524303:VRW524303 WBR524303:WBS524303 WLN524303:WLO524303 WVJ524303:WVK524303 B589839:C589839 IX589839:IY589839 ST589839:SU589839 ACP589839:ACQ589839 AML589839:AMM589839 AWH589839:AWI589839 BGD589839:BGE589839 BPZ589839:BQA589839 BZV589839:BZW589839 CJR589839:CJS589839 CTN589839:CTO589839 DDJ589839:DDK589839 DNF589839:DNG589839 DXB589839:DXC589839 EGX589839:EGY589839 EQT589839:EQU589839 FAP589839:FAQ589839 FKL589839:FKM589839 FUH589839:FUI589839 GED589839:GEE589839 GNZ589839:GOA589839 GXV589839:GXW589839 HHR589839:HHS589839 HRN589839:HRO589839 IBJ589839:IBK589839 ILF589839:ILG589839 IVB589839:IVC589839 JEX589839:JEY589839 JOT589839:JOU589839 JYP589839:JYQ589839 KIL589839:KIM589839 KSH589839:KSI589839 LCD589839:LCE589839 LLZ589839:LMA589839 LVV589839:LVW589839 MFR589839:MFS589839 MPN589839:MPO589839 MZJ589839:MZK589839 NJF589839:NJG589839 NTB589839:NTC589839 OCX589839:OCY589839 OMT589839:OMU589839 OWP589839:OWQ589839 PGL589839:PGM589839 PQH589839:PQI589839 QAD589839:QAE589839 QJZ589839:QKA589839 QTV589839:QTW589839 RDR589839:RDS589839 RNN589839:RNO589839 RXJ589839:RXK589839 SHF589839:SHG589839 SRB589839:SRC589839 TAX589839:TAY589839 TKT589839:TKU589839 TUP589839:TUQ589839 UEL589839:UEM589839 UOH589839:UOI589839 UYD589839:UYE589839 VHZ589839:VIA589839 VRV589839:VRW589839 WBR589839:WBS589839 WLN589839:WLO589839 WVJ589839:WVK589839 B655375:C655375 IX655375:IY655375 ST655375:SU655375 ACP655375:ACQ655375 AML655375:AMM655375 AWH655375:AWI655375 BGD655375:BGE655375 BPZ655375:BQA655375 BZV655375:BZW655375 CJR655375:CJS655375 CTN655375:CTO655375 DDJ655375:DDK655375 DNF655375:DNG655375 DXB655375:DXC655375 EGX655375:EGY655375 EQT655375:EQU655375 FAP655375:FAQ655375 FKL655375:FKM655375 FUH655375:FUI655375 GED655375:GEE655375 GNZ655375:GOA655375 GXV655375:GXW655375 HHR655375:HHS655375 HRN655375:HRO655375 IBJ655375:IBK655375 ILF655375:ILG655375 IVB655375:IVC655375 JEX655375:JEY655375 JOT655375:JOU655375 JYP655375:JYQ655375 KIL655375:KIM655375 KSH655375:KSI655375 LCD655375:LCE655375 LLZ655375:LMA655375 LVV655375:LVW655375 MFR655375:MFS655375 MPN655375:MPO655375 MZJ655375:MZK655375 NJF655375:NJG655375 NTB655375:NTC655375 OCX655375:OCY655375 OMT655375:OMU655375 OWP655375:OWQ655375 PGL655375:PGM655375 PQH655375:PQI655375 QAD655375:QAE655375 QJZ655375:QKA655375 QTV655375:QTW655375 RDR655375:RDS655375 RNN655375:RNO655375 RXJ655375:RXK655375 SHF655375:SHG655375 SRB655375:SRC655375 TAX655375:TAY655375 TKT655375:TKU655375 TUP655375:TUQ655375 UEL655375:UEM655375 UOH655375:UOI655375 UYD655375:UYE655375 VHZ655375:VIA655375 VRV655375:VRW655375 WBR655375:WBS655375 WLN655375:WLO655375 WVJ655375:WVK655375 B720911:C720911 IX720911:IY720911 ST720911:SU720911 ACP720911:ACQ720911 AML720911:AMM720911 AWH720911:AWI720911 BGD720911:BGE720911 BPZ720911:BQA720911 BZV720911:BZW720911 CJR720911:CJS720911 CTN720911:CTO720911 DDJ720911:DDK720911 DNF720911:DNG720911 DXB720911:DXC720911 EGX720911:EGY720911 EQT720911:EQU720911 FAP720911:FAQ720911 FKL720911:FKM720911 FUH720911:FUI720911 GED720911:GEE720911 GNZ720911:GOA720911 GXV720911:GXW720911 HHR720911:HHS720911 HRN720911:HRO720911 IBJ720911:IBK720911 ILF720911:ILG720911 IVB720911:IVC720911 JEX720911:JEY720911 JOT720911:JOU720911 JYP720911:JYQ720911 KIL720911:KIM720911 KSH720911:KSI720911 LCD720911:LCE720911 LLZ720911:LMA720911 LVV720911:LVW720911 MFR720911:MFS720911 MPN720911:MPO720911 MZJ720911:MZK720911 NJF720911:NJG720911 NTB720911:NTC720911 OCX720911:OCY720911 OMT720911:OMU720911 OWP720911:OWQ720911 PGL720911:PGM720911 PQH720911:PQI720911 QAD720911:QAE720911 QJZ720911:QKA720911 QTV720911:QTW720911 RDR720911:RDS720911 RNN720911:RNO720911 RXJ720911:RXK720911 SHF720911:SHG720911 SRB720911:SRC720911 TAX720911:TAY720911 TKT720911:TKU720911 TUP720911:TUQ720911 UEL720911:UEM720911 UOH720911:UOI720911 UYD720911:UYE720911 VHZ720911:VIA720911 VRV720911:VRW720911 WBR720911:WBS720911 WLN720911:WLO720911 WVJ720911:WVK720911 B786447:C786447 IX786447:IY786447 ST786447:SU786447 ACP786447:ACQ786447 AML786447:AMM786447 AWH786447:AWI786447 BGD786447:BGE786447 BPZ786447:BQA786447 BZV786447:BZW786447 CJR786447:CJS786447 CTN786447:CTO786447 DDJ786447:DDK786447 DNF786447:DNG786447 DXB786447:DXC786447 EGX786447:EGY786447 EQT786447:EQU786447 FAP786447:FAQ786447 FKL786447:FKM786447 FUH786447:FUI786447 GED786447:GEE786447 GNZ786447:GOA786447 GXV786447:GXW786447 HHR786447:HHS786447 HRN786447:HRO786447 IBJ786447:IBK786447 ILF786447:ILG786447 IVB786447:IVC786447 JEX786447:JEY786447 JOT786447:JOU786447 JYP786447:JYQ786447 KIL786447:KIM786447 KSH786447:KSI786447 LCD786447:LCE786447 LLZ786447:LMA786447 LVV786447:LVW786447 MFR786447:MFS786447 MPN786447:MPO786447 MZJ786447:MZK786447 NJF786447:NJG786447 NTB786447:NTC786447 OCX786447:OCY786447 OMT786447:OMU786447 OWP786447:OWQ786447 PGL786447:PGM786447 PQH786447:PQI786447 QAD786447:QAE786447 QJZ786447:QKA786447 QTV786447:QTW786447 RDR786447:RDS786447 RNN786447:RNO786447 RXJ786447:RXK786447 SHF786447:SHG786447 SRB786447:SRC786447 TAX786447:TAY786447 TKT786447:TKU786447 TUP786447:TUQ786447 UEL786447:UEM786447 UOH786447:UOI786447 UYD786447:UYE786447 VHZ786447:VIA786447 VRV786447:VRW786447 WBR786447:WBS786447 WLN786447:WLO786447 WVJ786447:WVK786447 B851983:C851983 IX851983:IY851983 ST851983:SU851983 ACP851983:ACQ851983 AML851983:AMM851983 AWH851983:AWI851983 BGD851983:BGE851983 BPZ851983:BQA851983 BZV851983:BZW851983 CJR851983:CJS851983 CTN851983:CTO851983 DDJ851983:DDK851983 DNF851983:DNG851983 DXB851983:DXC851983 EGX851983:EGY851983 EQT851983:EQU851983 FAP851983:FAQ851983 FKL851983:FKM851983 FUH851983:FUI851983 GED851983:GEE851983 GNZ851983:GOA851983 GXV851983:GXW851983 HHR851983:HHS851983 HRN851983:HRO851983 IBJ851983:IBK851983 ILF851983:ILG851983 IVB851983:IVC851983 JEX851983:JEY851983 JOT851983:JOU851983 JYP851983:JYQ851983 KIL851983:KIM851983 KSH851983:KSI851983 LCD851983:LCE851983 LLZ851983:LMA851983 LVV851983:LVW851983 MFR851983:MFS851983 MPN851983:MPO851983 MZJ851983:MZK851983 NJF851983:NJG851983 NTB851983:NTC851983 OCX851983:OCY851983 OMT851983:OMU851983 OWP851983:OWQ851983 PGL851983:PGM851983 PQH851983:PQI851983 QAD851983:QAE851983 QJZ851983:QKA851983 QTV851983:QTW851983 RDR851983:RDS851983 RNN851983:RNO851983 RXJ851983:RXK851983 SHF851983:SHG851983 SRB851983:SRC851983 TAX851983:TAY851983 TKT851983:TKU851983 TUP851983:TUQ851983 UEL851983:UEM851983 UOH851983:UOI851983 UYD851983:UYE851983 VHZ851983:VIA851983 VRV851983:VRW851983 WBR851983:WBS851983 WLN851983:WLO851983 WVJ851983:WVK851983 B917519:C917519 IX917519:IY917519 ST917519:SU917519 ACP917519:ACQ917519 AML917519:AMM917519 AWH917519:AWI917519 BGD917519:BGE917519 BPZ917519:BQA917519 BZV917519:BZW917519 CJR917519:CJS917519 CTN917519:CTO917519 DDJ917519:DDK917519 DNF917519:DNG917519 DXB917519:DXC917519 EGX917519:EGY917519 EQT917519:EQU917519 FAP917519:FAQ917519 FKL917519:FKM917519 FUH917519:FUI917519 GED917519:GEE917519 GNZ917519:GOA917519 GXV917519:GXW917519 HHR917519:HHS917519 HRN917519:HRO917519 IBJ917519:IBK917519 ILF917519:ILG917519 IVB917519:IVC917519 JEX917519:JEY917519 JOT917519:JOU917519 JYP917519:JYQ917519 KIL917519:KIM917519 KSH917519:KSI917519 LCD917519:LCE917519 LLZ917519:LMA917519 LVV917519:LVW917519 MFR917519:MFS917519 MPN917519:MPO917519 MZJ917519:MZK917519 NJF917519:NJG917519 NTB917519:NTC917519 OCX917519:OCY917519 OMT917519:OMU917519 OWP917519:OWQ917519 PGL917519:PGM917519 PQH917519:PQI917519 QAD917519:QAE917519 QJZ917519:QKA917519 QTV917519:QTW917519 RDR917519:RDS917519 RNN917519:RNO917519 RXJ917519:RXK917519 SHF917519:SHG917519 SRB917519:SRC917519 TAX917519:TAY917519 TKT917519:TKU917519 TUP917519:TUQ917519 UEL917519:UEM917519 UOH917519:UOI917519 UYD917519:UYE917519 VHZ917519:VIA917519 VRV917519:VRW917519 WBR917519:WBS917519 WLN917519:WLO917519 WVJ917519:WVK917519 B983055:C983055 IX983055:IY983055 ST983055:SU983055 ACP983055:ACQ983055 AML983055:AMM983055 AWH983055:AWI983055 BGD983055:BGE983055 BPZ983055:BQA983055 BZV983055:BZW983055 CJR983055:CJS983055 CTN983055:CTO983055 DDJ983055:DDK983055 DNF983055:DNG983055 DXB983055:DXC983055 EGX983055:EGY983055 EQT983055:EQU983055 FAP983055:FAQ983055 FKL983055:FKM983055 FUH983055:FUI983055 GED983055:GEE983055 GNZ983055:GOA983055 GXV983055:GXW983055 HHR983055:HHS983055 HRN983055:HRO983055 IBJ983055:IBK983055 ILF983055:ILG983055 IVB983055:IVC983055 JEX983055:JEY983055 JOT983055:JOU983055 JYP983055:JYQ983055 KIL983055:KIM983055 KSH983055:KSI983055 LCD983055:LCE983055 LLZ983055:LMA983055 LVV983055:LVW983055 MFR983055:MFS983055 MPN983055:MPO983055 MZJ983055:MZK983055 NJF983055:NJG983055 NTB983055:NTC983055 OCX983055:OCY983055 OMT983055:OMU983055 OWP983055:OWQ983055 PGL983055:PGM983055 PQH983055:PQI983055 QAD983055:QAE983055 QJZ983055:QKA983055 QTV983055:QTW983055 RDR983055:RDS983055 RNN983055:RNO983055 RXJ983055:RXK983055 SHF983055:SHG983055 SRB983055:SRC983055 TAX983055:TAY983055 TKT983055:TKU983055 TUP983055:TUQ983055 UEL983055:UEM983055 UOH983055:UOI983055 UYD983055:UYE983055 VHZ983055:VIA983055 VRV983055:VRW983055 WBR983055:WBS983055 WLN983055:WLO983055 WVJ983055:WVK983055">
      <formula1>$S$11:$S$13</formula1>
    </dataValidation>
    <dataValidation type="list" allowBlank="1" sqref="WVK983088 IY48 SU48 ACQ48 AMM48 AWI48 BGE48 BQA48 BZW48 CJS48 CTO48 DDK48 DNG48 DXC48 EGY48 EQU48 FAQ48 FKM48 FUI48 GEE48 GOA48 GXW48 HHS48 HRO48 IBK48 ILG48 IVC48 JEY48 JOU48 JYQ48 KIM48 KSI48 LCE48 LMA48 LVW48 MFS48 MPO48 MZK48 NJG48 NTC48 OCY48 OMU48 OWQ48 PGM48 PQI48 QAE48 QKA48 QTW48 RDS48 RNO48 RXK48 SHG48 SRC48 TAY48 TKU48 TUQ48 UEM48 UOI48 UYE48 VIA48 VRW48 WBS48 WLO48 WVK48 C65584 IY65584 SU65584 ACQ65584 AMM65584 AWI65584 BGE65584 BQA65584 BZW65584 CJS65584 CTO65584 DDK65584 DNG65584 DXC65584 EGY65584 EQU65584 FAQ65584 FKM65584 FUI65584 GEE65584 GOA65584 GXW65584 HHS65584 HRO65584 IBK65584 ILG65584 IVC65584 JEY65584 JOU65584 JYQ65584 KIM65584 KSI65584 LCE65584 LMA65584 LVW65584 MFS65584 MPO65584 MZK65584 NJG65584 NTC65584 OCY65584 OMU65584 OWQ65584 PGM65584 PQI65584 QAE65584 QKA65584 QTW65584 RDS65584 RNO65584 RXK65584 SHG65584 SRC65584 TAY65584 TKU65584 TUQ65584 UEM65584 UOI65584 UYE65584 VIA65584 VRW65584 WBS65584 WLO65584 WVK65584 C131120 IY131120 SU131120 ACQ131120 AMM131120 AWI131120 BGE131120 BQA131120 BZW131120 CJS131120 CTO131120 DDK131120 DNG131120 DXC131120 EGY131120 EQU131120 FAQ131120 FKM131120 FUI131120 GEE131120 GOA131120 GXW131120 HHS131120 HRO131120 IBK131120 ILG131120 IVC131120 JEY131120 JOU131120 JYQ131120 KIM131120 KSI131120 LCE131120 LMA131120 LVW131120 MFS131120 MPO131120 MZK131120 NJG131120 NTC131120 OCY131120 OMU131120 OWQ131120 PGM131120 PQI131120 QAE131120 QKA131120 QTW131120 RDS131120 RNO131120 RXK131120 SHG131120 SRC131120 TAY131120 TKU131120 TUQ131120 UEM131120 UOI131120 UYE131120 VIA131120 VRW131120 WBS131120 WLO131120 WVK131120 C196656 IY196656 SU196656 ACQ196656 AMM196656 AWI196656 BGE196656 BQA196656 BZW196656 CJS196656 CTO196656 DDK196656 DNG196656 DXC196656 EGY196656 EQU196656 FAQ196656 FKM196656 FUI196656 GEE196656 GOA196656 GXW196656 HHS196656 HRO196656 IBK196656 ILG196656 IVC196656 JEY196656 JOU196656 JYQ196656 KIM196656 KSI196656 LCE196656 LMA196656 LVW196656 MFS196656 MPO196656 MZK196656 NJG196656 NTC196656 OCY196656 OMU196656 OWQ196656 PGM196656 PQI196656 QAE196656 QKA196656 QTW196656 RDS196656 RNO196656 RXK196656 SHG196656 SRC196656 TAY196656 TKU196656 TUQ196656 UEM196656 UOI196656 UYE196656 VIA196656 VRW196656 WBS196656 WLO196656 WVK196656 C262192 IY262192 SU262192 ACQ262192 AMM262192 AWI262192 BGE262192 BQA262192 BZW262192 CJS262192 CTO262192 DDK262192 DNG262192 DXC262192 EGY262192 EQU262192 FAQ262192 FKM262192 FUI262192 GEE262192 GOA262192 GXW262192 HHS262192 HRO262192 IBK262192 ILG262192 IVC262192 JEY262192 JOU262192 JYQ262192 KIM262192 KSI262192 LCE262192 LMA262192 LVW262192 MFS262192 MPO262192 MZK262192 NJG262192 NTC262192 OCY262192 OMU262192 OWQ262192 PGM262192 PQI262192 QAE262192 QKA262192 QTW262192 RDS262192 RNO262192 RXK262192 SHG262192 SRC262192 TAY262192 TKU262192 TUQ262192 UEM262192 UOI262192 UYE262192 VIA262192 VRW262192 WBS262192 WLO262192 WVK262192 C327728 IY327728 SU327728 ACQ327728 AMM327728 AWI327728 BGE327728 BQA327728 BZW327728 CJS327728 CTO327728 DDK327728 DNG327728 DXC327728 EGY327728 EQU327728 FAQ327728 FKM327728 FUI327728 GEE327728 GOA327728 GXW327728 HHS327728 HRO327728 IBK327728 ILG327728 IVC327728 JEY327728 JOU327728 JYQ327728 KIM327728 KSI327728 LCE327728 LMA327728 LVW327728 MFS327728 MPO327728 MZK327728 NJG327728 NTC327728 OCY327728 OMU327728 OWQ327728 PGM327728 PQI327728 QAE327728 QKA327728 QTW327728 RDS327728 RNO327728 RXK327728 SHG327728 SRC327728 TAY327728 TKU327728 TUQ327728 UEM327728 UOI327728 UYE327728 VIA327728 VRW327728 WBS327728 WLO327728 WVK327728 C393264 IY393264 SU393264 ACQ393264 AMM393264 AWI393264 BGE393264 BQA393264 BZW393264 CJS393264 CTO393264 DDK393264 DNG393264 DXC393264 EGY393264 EQU393264 FAQ393264 FKM393264 FUI393264 GEE393264 GOA393264 GXW393264 HHS393264 HRO393264 IBK393264 ILG393264 IVC393264 JEY393264 JOU393264 JYQ393264 KIM393264 KSI393264 LCE393264 LMA393264 LVW393264 MFS393264 MPO393264 MZK393264 NJG393264 NTC393264 OCY393264 OMU393264 OWQ393264 PGM393264 PQI393264 QAE393264 QKA393264 QTW393264 RDS393264 RNO393264 RXK393264 SHG393264 SRC393264 TAY393264 TKU393264 TUQ393264 UEM393264 UOI393264 UYE393264 VIA393264 VRW393264 WBS393264 WLO393264 WVK393264 C458800 IY458800 SU458800 ACQ458800 AMM458800 AWI458800 BGE458800 BQA458800 BZW458800 CJS458800 CTO458800 DDK458800 DNG458800 DXC458800 EGY458800 EQU458800 FAQ458800 FKM458800 FUI458800 GEE458800 GOA458800 GXW458800 HHS458800 HRO458800 IBK458800 ILG458800 IVC458800 JEY458800 JOU458800 JYQ458800 KIM458800 KSI458800 LCE458800 LMA458800 LVW458800 MFS458800 MPO458800 MZK458800 NJG458800 NTC458800 OCY458800 OMU458800 OWQ458800 PGM458800 PQI458800 QAE458800 QKA458800 QTW458800 RDS458800 RNO458800 RXK458800 SHG458800 SRC458800 TAY458800 TKU458800 TUQ458800 UEM458800 UOI458800 UYE458800 VIA458800 VRW458800 WBS458800 WLO458800 WVK458800 C524336 IY524336 SU524336 ACQ524336 AMM524336 AWI524336 BGE524336 BQA524336 BZW524336 CJS524336 CTO524336 DDK524336 DNG524336 DXC524336 EGY524336 EQU524336 FAQ524336 FKM524336 FUI524336 GEE524336 GOA524336 GXW524336 HHS524336 HRO524336 IBK524336 ILG524336 IVC524336 JEY524336 JOU524336 JYQ524336 KIM524336 KSI524336 LCE524336 LMA524336 LVW524336 MFS524336 MPO524336 MZK524336 NJG524336 NTC524336 OCY524336 OMU524336 OWQ524336 PGM524336 PQI524336 QAE524336 QKA524336 QTW524336 RDS524336 RNO524336 RXK524336 SHG524336 SRC524336 TAY524336 TKU524336 TUQ524336 UEM524336 UOI524336 UYE524336 VIA524336 VRW524336 WBS524336 WLO524336 WVK524336 C589872 IY589872 SU589872 ACQ589872 AMM589872 AWI589872 BGE589872 BQA589872 BZW589872 CJS589872 CTO589872 DDK589872 DNG589872 DXC589872 EGY589872 EQU589872 FAQ589872 FKM589872 FUI589872 GEE589872 GOA589872 GXW589872 HHS589872 HRO589872 IBK589872 ILG589872 IVC589872 JEY589872 JOU589872 JYQ589872 KIM589872 KSI589872 LCE589872 LMA589872 LVW589872 MFS589872 MPO589872 MZK589872 NJG589872 NTC589872 OCY589872 OMU589872 OWQ589872 PGM589872 PQI589872 QAE589872 QKA589872 QTW589872 RDS589872 RNO589872 RXK589872 SHG589872 SRC589872 TAY589872 TKU589872 TUQ589872 UEM589872 UOI589872 UYE589872 VIA589872 VRW589872 WBS589872 WLO589872 WVK589872 C655408 IY655408 SU655408 ACQ655408 AMM655408 AWI655408 BGE655408 BQA655408 BZW655408 CJS655408 CTO655408 DDK655408 DNG655408 DXC655408 EGY655408 EQU655408 FAQ655408 FKM655408 FUI655408 GEE655408 GOA655408 GXW655408 HHS655408 HRO655408 IBK655408 ILG655408 IVC655408 JEY655408 JOU655408 JYQ655408 KIM655408 KSI655408 LCE655408 LMA655408 LVW655408 MFS655408 MPO655408 MZK655408 NJG655408 NTC655408 OCY655408 OMU655408 OWQ655408 PGM655408 PQI655408 QAE655408 QKA655408 QTW655408 RDS655408 RNO655408 RXK655408 SHG655408 SRC655408 TAY655408 TKU655408 TUQ655408 UEM655408 UOI655408 UYE655408 VIA655408 VRW655408 WBS655408 WLO655408 WVK655408 C720944 IY720944 SU720944 ACQ720944 AMM720944 AWI720944 BGE720944 BQA720944 BZW720944 CJS720944 CTO720944 DDK720944 DNG720944 DXC720944 EGY720944 EQU720944 FAQ720944 FKM720944 FUI720944 GEE720944 GOA720944 GXW720944 HHS720944 HRO720944 IBK720944 ILG720944 IVC720944 JEY720944 JOU720944 JYQ720944 KIM720944 KSI720944 LCE720944 LMA720944 LVW720944 MFS720944 MPO720944 MZK720944 NJG720944 NTC720944 OCY720944 OMU720944 OWQ720944 PGM720944 PQI720944 QAE720944 QKA720944 QTW720944 RDS720944 RNO720944 RXK720944 SHG720944 SRC720944 TAY720944 TKU720944 TUQ720944 UEM720944 UOI720944 UYE720944 VIA720944 VRW720944 WBS720944 WLO720944 WVK720944 C786480 IY786480 SU786480 ACQ786480 AMM786480 AWI786480 BGE786480 BQA786480 BZW786480 CJS786480 CTO786480 DDK786480 DNG786480 DXC786480 EGY786480 EQU786480 FAQ786480 FKM786480 FUI786480 GEE786480 GOA786480 GXW786480 HHS786480 HRO786480 IBK786480 ILG786480 IVC786480 JEY786480 JOU786480 JYQ786480 KIM786480 KSI786480 LCE786480 LMA786480 LVW786480 MFS786480 MPO786480 MZK786480 NJG786480 NTC786480 OCY786480 OMU786480 OWQ786480 PGM786480 PQI786480 QAE786480 QKA786480 QTW786480 RDS786480 RNO786480 RXK786480 SHG786480 SRC786480 TAY786480 TKU786480 TUQ786480 UEM786480 UOI786480 UYE786480 VIA786480 VRW786480 WBS786480 WLO786480 WVK786480 C852016 IY852016 SU852016 ACQ852016 AMM852016 AWI852016 BGE852016 BQA852016 BZW852016 CJS852016 CTO852016 DDK852016 DNG852016 DXC852016 EGY852016 EQU852016 FAQ852016 FKM852016 FUI852016 GEE852016 GOA852016 GXW852016 HHS852016 HRO852016 IBK852016 ILG852016 IVC852016 JEY852016 JOU852016 JYQ852016 KIM852016 KSI852016 LCE852016 LMA852016 LVW852016 MFS852016 MPO852016 MZK852016 NJG852016 NTC852016 OCY852016 OMU852016 OWQ852016 PGM852016 PQI852016 QAE852016 QKA852016 QTW852016 RDS852016 RNO852016 RXK852016 SHG852016 SRC852016 TAY852016 TKU852016 TUQ852016 UEM852016 UOI852016 UYE852016 VIA852016 VRW852016 WBS852016 WLO852016 WVK852016 C917552 IY917552 SU917552 ACQ917552 AMM917552 AWI917552 BGE917552 BQA917552 BZW917552 CJS917552 CTO917552 DDK917552 DNG917552 DXC917552 EGY917552 EQU917552 FAQ917552 FKM917552 FUI917552 GEE917552 GOA917552 GXW917552 HHS917552 HRO917552 IBK917552 ILG917552 IVC917552 JEY917552 JOU917552 JYQ917552 KIM917552 KSI917552 LCE917552 LMA917552 LVW917552 MFS917552 MPO917552 MZK917552 NJG917552 NTC917552 OCY917552 OMU917552 OWQ917552 PGM917552 PQI917552 QAE917552 QKA917552 QTW917552 RDS917552 RNO917552 RXK917552 SHG917552 SRC917552 TAY917552 TKU917552 TUQ917552 UEM917552 UOI917552 UYE917552 VIA917552 VRW917552 WBS917552 WLO917552 WVK917552 C983088 IY983088 SU983088 ACQ983088 AMM983088 AWI983088 BGE983088 BQA983088 BZW983088 CJS983088 CTO983088 DDK983088 DNG983088 DXC983088 EGY983088 EQU983088 FAQ983088 FKM983088 FUI983088 GEE983088 GOA983088 GXW983088 HHS983088 HRO983088 IBK983088 ILG983088 IVC983088 JEY983088 JOU983088 JYQ983088 KIM983088 KSI983088 LCE983088 LMA983088 LVW983088 MFS983088 MPO983088 MZK983088 NJG983088 NTC983088 OCY983088 OMU983088 OWQ983088 PGM983088 PQI983088 QAE983088 QKA983088 QTW983088 RDS983088 RNO983088 RXK983088 SHG983088 SRC983088 TAY983088 TKU983088 TUQ983088 UEM983088 UOI983088 UYE983088 VIA983088 VRW983088 WBS983088 WLO983088 C48">
      <formula1>$AF$36:$AF$39</formula1>
    </dataValidation>
    <dataValidation type="list" allowBlank="1" sqref="WVJ983088 IX48 ST48 ACP48 AML48 AWH48 BGD48 BPZ48 BZV48 CJR48 CTN48 DDJ48 DNF48 DXB48 EGX48 EQT48 FAP48 FKL48 FUH48 GED48 GNZ48 GXV48 HHR48 HRN48 IBJ48 ILF48 IVB48 JEX48 JOT48 JYP48 KIL48 KSH48 LCD48 LLZ48 LVV48 MFR48 MPN48 MZJ48 NJF48 NTB48 OCX48 OMT48 OWP48 PGL48 PQH48 QAD48 QJZ48 QTV48 RDR48 RNN48 RXJ48 SHF48 SRB48 TAX48 TKT48 TUP48 UEL48 UOH48 UYD48 VHZ48 VRV48 WBR48 WLN48 WVJ48 B65584 IX65584 ST65584 ACP65584 AML65584 AWH65584 BGD65584 BPZ65584 BZV65584 CJR65584 CTN65584 DDJ65584 DNF65584 DXB65584 EGX65584 EQT65584 FAP65584 FKL65584 FUH65584 GED65584 GNZ65584 GXV65584 HHR65584 HRN65584 IBJ65584 ILF65584 IVB65584 JEX65584 JOT65584 JYP65584 KIL65584 KSH65584 LCD65584 LLZ65584 LVV65584 MFR65584 MPN65584 MZJ65584 NJF65584 NTB65584 OCX65584 OMT65584 OWP65584 PGL65584 PQH65584 QAD65584 QJZ65584 QTV65584 RDR65584 RNN65584 RXJ65584 SHF65584 SRB65584 TAX65584 TKT65584 TUP65584 UEL65584 UOH65584 UYD65584 VHZ65584 VRV65584 WBR65584 WLN65584 WVJ65584 B131120 IX131120 ST131120 ACP131120 AML131120 AWH131120 BGD131120 BPZ131120 BZV131120 CJR131120 CTN131120 DDJ131120 DNF131120 DXB131120 EGX131120 EQT131120 FAP131120 FKL131120 FUH131120 GED131120 GNZ131120 GXV131120 HHR131120 HRN131120 IBJ131120 ILF131120 IVB131120 JEX131120 JOT131120 JYP131120 KIL131120 KSH131120 LCD131120 LLZ131120 LVV131120 MFR131120 MPN131120 MZJ131120 NJF131120 NTB131120 OCX131120 OMT131120 OWP131120 PGL131120 PQH131120 QAD131120 QJZ131120 QTV131120 RDR131120 RNN131120 RXJ131120 SHF131120 SRB131120 TAX131120 TKT131120 TUP131120 UEL131120 UOH131120 UYD131120 VHZ131120 VRV131120 WBR131120 WLN131120 WVJ131120 B196656 IX196656 ST196656 ACP196656 AML196656 AWH196656 BGD196656 BPZ196656 BZV196656 CJR196656 CTN196656 DDJ196656 DNF196656 DXB196656 EGX196656 EQT196656 FAP196656 FKL196656 FUH196656 GED196656 GNZ196656 GXV196656 HHR196656 HRN196656 IBJ196656 ILF196656 IVB196656 JEX196656 JOT196656 JYP196656 KIL196656 KSH196656 LCD196656 LLZ196656 LVV196656 MFR196656 MPN196656 MZJ196656 NJF196656 NTB196656 OCX196656 OMT196656 OWP196656 PGL196656 PQH196656 QAD196656 QJZ196656 QTV196656 RDR196656 RNN196656 RXJ196656 SHF196656 SRB196656 TAX196656 TKT196656 TUP196656 UEL196656 UOH196656 UYD196656 VHZ196656 VRV196656 WBR196656 WLN196656 WVJ196656 B262192 IX262192 ST262192 ACP262192 AML262192 AWH262192 BGD262192 BPZ262192 BZV262192 CJR262192 CTN262192 DDJ262192 DNF262192 DXB262192 EGX262192 EQT262192 FAP262192 FKL262192 FUH262192 GED262192 GNZ262192 GXV262192 HHR262192 HRN262192 IBJ262192 ILF262192 IVB262192 JEX262192 JOT262192 JYP262192 KIL262192 KSH262192 LCD262192 LLZ262192 LVV262192 MFR262192 MPN262192 MZJ262192 NJF262192 NTB262192 OCX262192 OMT262192 OWP262192 PGL262192 PQH262192 QAD262192 QJZ262192 QTV262192 RDR262192 RNN262192 RXJ262192 SHF262192 SRB262192 TAX262192 TKT262192 TUP262192 UEL262192 UOH262192 UYD262192 VHZ262192 VRV262192 WBR262192 WLN262192 WVJ262192 B327728 IX327728 ST327728 ACP327728 AML327728 AWH327728 BGD327728 BPZ327728 BZV327728 CJR327728 CTN327728 DDJ327728 DNF327728 DXB327728 EGX327728 EQT327728 FAP327728 FKL327728 FUH327728 GED327728 GNZ327728 GXV327728 HHR327728 HRN327728 IBJ327728 ILF327728 IVB327728 JEX327728 JOT327728 JYP327728 KIL327728 KSH327728 LCD327728 LLZ327728 LVV327728 MFR327728 MPN327728 MZJ327728 NJF327728 NTB327728 OCX327728 OMT327728 OWP327728 PGL327728 PQH327728 QAD327728 QJZ327728 QTV327728 RDR327728 RNN327728 RXJ327728 SHF327728 SRB327728 TAX327728 TKT327728 TUP327728 UEL327728 UOH327728 UYD327728 VHZ327728 VRV327728 WBR327728 WLN327728 WVJ327728 B393264 IX393264 ST393264 ACP393264 AML393264 AWH393264 BGD393264 BPZ393264 BZV393264 CJR393264 CTN393264 DDJ393264 DNF393264 DXB393264 EGX393264 EQT393264 FAP393264 FKL393264 FUH393264 GED393264 GNZ393264 GXV393264 HHR393264 HRN393264 IBJ393264 ILF393264 IVB393264 JEX393264 JOT393264 JYP393264 KIL393264 KSH393264 LCD393264 LLZ393264 LVV393264 MFR393264 MPN393264 MZJ393264 NJF393264 NTB393264 OCX393264 OMT393264 OWP393264 PGL393264 PQH393264 QAD393264 QJZ393264 QTV393264 RDR393264 RNN393264 RXJ393264 SHF393264 SRB393264 TAX393264 TKT393264 TUP393264 UEL393264 UOH393264 UYD393264 VHZ393264 VRV393264 WBR393264 WLN393264 WVJ393264 B458800 IX458800 ST458800 ACP458800 AML458800 AWH458800 BGD458800 BPZ458800 BZV458800 CJR458800 CTN458800 DDJ458800 DNF458800 DXB458800 EGX458800 EQT458800 FAP458800 FKL458800 FUH458800 GED458800 GNZ458800 GXV458800 HHR458800 HRN458800 IBJ458800 ILF458800 IVB458800 JEX458800 JOT458800 JYP458800 KIL458800 KSH458800 LCD458800 LLZ458800 LVV458800 MFR458800 MPN458800 MZJ458800 NJF458800 NTB458800 OCX458800 OMT458800 OWP458800 PGL458800 PQH458800 QAD458800 QJZ458800 QTV458800 RDR458800 RNN458800 RXJ458800 SHF458800 SRB458800 TAX458800 TKT458800 TUP458800 UEL458800 UOH458800 UYD458800 VHZ458800 VRV458800 WBR458800 WLN458800 WVJ458800 B524336 IX524336 ST524336 ACP524336 AML524336 AWH524336 BGD524336 BPZ524336 BZV524336 CJR524336 CTN524336 DDJ524336 DNF524336 DXB524336 EGX524336 EQT524336 FAP524336 FKL524336 FUH524336 GED524336 GNZ524336 GXV524336 HHR524336 HRN524336 IBJ524336 ILF524336 IVB524336 JEX524336 JOT524336 JYP524336 KIL524336 KSH524336 LCD524336 LLZ524336 LVV524336 MFR524336 MPN524336 MZJ524336 NJF524336 NTB524336 OCX524336 OMT524336 OWP524336 PGL524336 PQH524336 QAD524336 QJZ524336 QTV524336 RDR524336 RNN524336 RXJ524336 SHF524336 SRB524336 TAX524336 TKT524336 TUP524336 UEL524336 UOH524336 UYD524336 VHZ524336 VRV524336 WBR524336 WLN524336 WVJ524336 B589872 IX589872 ST589872 ACP589872 AML589872 AWH589872 BGD589872 BPZ589872 BZV589872 CJR589872 CTN589872 DDJ589872 DNF589872 DXB589872 EGX589872 EQT589872 FAP589872 FKL589872 FUH589872 GED589872 GNZ589872 GXV589872 HHR589872 HRN589872 IBJ589872 ILF589872 IVB589872 JEX589872 JOT589872 JYP589872 KIL589872 KSH589872 LCD589872 LLZ589872 LVV589872 MFR589872 MPN589872 MZJ589872 NJF589872 NTB589872 OCX589872 OMT589872 OWP589872 PGL589872 PQH589872 QAD589872 QJZ589872 QTV589872 RDR589872 RNN589872 RXJ589872 SHF589872 SRB589872 TAX589872 TKT589872 TUP589872 UEL589872 UOH589872 UYD589872 VHZ589872 VRV589872 WBR589872 WLN589872 WVJ589872 B655408 IX655408 ST655408 ACP655408 AML655408 AWH655408 BGD655408 BPZ655408 BZV655408 CJR655408 CTN655408 DDJ655408 DNF655408 DXB655408 EGX655408 EQT655408 FAP655408 FKL655408 FUH655408 GED655408 GNZ655408 GXV655408 HHR655408 HRN655408 IBJ655408 ILF655408 IVB655408 JEX655408 JOT655408 JYP655408 KIL655408 KSH655408 LCD655408 LLZ655408 LVV655408 MFR655408 MPN655408 MZJ655408 NJF655408 NTB655408 OCX655408 OMT655408 OWP655408 PGL655408 PQH655408 QAD655408 QJZ655408 QTV655408 RDR655408 RNN655408 RXJ655408 SHF655408 SRB655408 TAX655408 TKT655408 TUP655408 UEL655408 UOH655408 UYD655408 VHZ655408 VRV655408 WBR655408 WLN655408 WVJ655408 B720944 IX720944 ST720944 ACP720944 AML720944 AWH720944 BGD720944 BPZ720944 BZV720944 CJR720944 CTN720944 DDJ720944 DNF720944 DXB720944 EGX720944 EQT720944 FAP720944 FKL720944 FUH720944 GED720944 GNZ720944 GXV720944 HHR720944 HRN720944 IBJ720944 ILF720944 IVB720944 JEX720944 JOT720944 JYP720944 KIL720944 KSH720944 LCD720944 LLZ720944 LVV720944 MFR720944 MPN720944 MZJ720944 NJF720944 NTB720944 OCX720944 OMT720944 OWP720944 PGL720944 PQH720944 QAD720944 QJZ720944 QTV720944 RDR720944 RNN720944 RXJ720944 SHF720944 SRB720944 TAX720944 TKT720944 TUP720944 UEL720944 UOH720944 UYD720944 VHZ720944 VRV720944 WBR720944 WLN720944 WVJ720944 B786480 IX786480 ST786480 ACP786480 AML786480 AWH786480 BGD786480 BPZ786480 BZV786480 CJR786480 CTN786480 DDJ786480 DNF786480 DXB786480 EGX786480 EQT786480 FAP786480 FKL786480 FUH786480 GED786480 GNZ786480 GXV786480 HHR786480 HRN786480 IBJ786480 ILF786480 IVB786480 JEX786480 JOT786480 JYP786480 KIL786480 KSH786480 LCD786480 LLZ786480 LVV786480 MFR786480 MPN786480 MZJ786480 NJF786480 NTB786480 OCX786480 OMT786480 OWP786480 PGL786480 PQH786480 QAD786480 QJZ786480 QTV786480 RDR786480 RNN786480 RXJ786480 SHF786480 SRB786480 TAX786480 TKT786480 TUP786480 UEL786480 UOH786480 UYD786480 VHZ786480 VRV786480 WBR786480 WLN786480 WVJ786480 B852016 IX852016 ST852016 ACP852016 AML852016 AWH852016 BGD852016 BPZ852016 BZV852016 CJR852016 CTN852016 DDJ852016 DNF852016 DXB852016 EGX852016 EQT852016 FAP852016 FKL852016 FUH852016 GED852016 GNZ852016 GXV852016 HHR852016 HRN852016 IBJ852016 ILF852016 IVB852016 JEX852016 JOT852016 JYP852016 KIL852016 KSH852016 LCD852016 LLZ852016 LVV852016 MFR852016 MPN852016 MZJ852016 NJF852016 NTB852016 OCX852016 OMT852016 OWP852016 PGL852016 PQH852016 QAD852016 QJZ852016 QTV852016 RDR852016 RNN852016 RXJ852016 SHF852016 SRB852016 TAX852016 TKT852016 TUP852016 UEL852016 UOH852016 UYD852016 VHZ852016 VRV852016 WBR852016 WLN852016 WVJ852016 B917552 IX917552 ST917552 ACP917552 AML917552 AWH917552 BGD917552 BPZ917552 BZV917552 CJR917552 CTN917552 DDJ917552 DNF917552 DXB917552 EGX917552 EQT917552 FAP917552 FKL917552 FUH917552 GED917552 GNZ917552 GXV917552 HHR917552 HRN917552 IBJ917552 ILF917552 IVB917552 JEX917552 JOT917552 JYP917552 KIL917552 KSH917552 LCD917552 LLZ917552 LVV917552 MFR917552 MPN917552 MZJ917552 NJF917552 NTB917552 OCX917552 OMT917552 OWP917552 PGL917552 PQH917552 QAD917552 QJZ917552 QTV917552 RDR917552 RNN917552 RXJ917552 SHF917552 SRB917552 TAX917552 TKT917552 TUP917552 UEL917552 UOH917552 UYD917552 VHZ917552 VRV917552 WBR917552 WLN917552 WVJ917552 B983088 IX983088 ST983088 ACP983088 AML983088 AWH983088 BGD983088 BPZ983088 BZV983088 CJR983088 CTN983088 DDJ983088 DNF983088 DXB983088 EGX983088 EQT983088 FAP983088 FKL983088 FUH983088 GED983088 GNZ983088 GXV983088 HHR983088 HRN983088 IBJ983088 ILF983088 IVB983088 JEX983088 JOT983088 JYP983088 KIL983088 KSH983088 LCD983088 LLZ983088 LVV983088 MFR983088 MPN983088 MZJ983088 NJF983088 NTB983088 OCX983088 OMT983088 OWP983088 PGL983088 PQH983088 QAD983088 QJZ983088 QTV983088 RDR983088 RNN983088 RXJ983088 SHF983088 SRB983088 TAX983088 TKT983088 TUP983088 UEL983088 UOH983088 UYD983088 VHZ983088 VRV983088 WBR983088 WLN983088 B48">
      <formula1>$AE$36:$AE$38</formula1>
    </dataValidation>
    <dataValidation type="list" allowBlank="1" sqref="WVK983087 IY47 SU47 ACQ47 AMM47 AWI47 BGE47 BQA47 BZW47 CJS47 CTO47 DDK47 DNG47 DXC47 EGY47 EQU47 FAQ47 FKM47 FUI47 GEE47 GOA47 GXW47 HHS47 HRO47 IBK47 ILG47 IVC47 JEY47 JOU47 JYQ47 KIM47 KSI47 LCE47 LMA47 LVW47 MFS47 MPO47 MZK47 NJG47 NTC47 OCY47 OMU47 OWQ47 PGM47 PQI47 QAE47 QKA47 QTW47 RDS47 RNO47 RXK47 SHG47 SRC47 TAY47 TKU47 TUQ47 UEM47 UOI47 UYE47 VIA47 VRW47 WBS47 WLO47 WVK47 C65583 IY65583 SU65583 ACQ65583 AMM65583 AWI65583 BGE65583 BQA65583 BZW65583 CJS65583 CTO65583 DDK65583 DNG65583 DXC65583 EGY65583 EQU65583 FAQ65583 FKM65583 FUI65583 GEE65583 GOA65583 GXW65583 HHS65583 HRO65583 IBK65583 ILG65583 IVC65583 JEY65583 JOU65583 JYQ65583 KIM65583 KSI65583 LCE65583 LMA65583 LVW65583 MFS65583 MPO65583 MZK65583 NJG65583 NTC65583 OCY65583 OMU65583 OWQ65583 PGM65583 PQI65583 QAE65583 QKA65583 QTW65583 RDS65583 RNO65583 RXK65583 SHG65583 SRC65583 TAY65583 TKU65583 TUQ65583 UEM65583 UOI65583 UYE65583 VIA65583 VRW65583 WBS65583 WLO65583 WVK65583 C131119 IY131119 SU131119 ACQ131119 AMM131119 AWI131119 BGE131119 BQA131119 BZW131119 CJS131119 CTO131119 DDK131119 DNG131119 DXC131119 EGY131119 EQU131119 FAQ131119 FKM131119 FUI131119 GEE131119 GOA131119 GXW131119 HHS131119 HRO131119 IBK131119 ILG131119 IVC131119 JEY131119 JOU131119 JYQ131119 KIM131119 KSI131119 LCE131119 LMA131119 LVW131119 MFS131119 MPO131119 MZK131119 NJG131119 NTC131119 OCY131119 OMU131119 OWQ131119 PGM131119 PQI131119 QAE131119 QKA131119 QTW131119 RDS131119 RNO131119 RXK131119 SHG131119 SRC131119 TAY131119 TKU131119 TUQ131119 UEM131119 UOI131119 UYE131119 VIA131119 VRW131119 WBS131119 WLO131119 WVK131119 C196655 IY196655 SU196655 ACQ196655 AMM196655 AWI196655 BGE196655 BQA196655 BZW196655 CJS196655 CTO196655 DDK196655 DNG196655 DXC196655 EGY196655 EQU196655 FAQ196655 FKM196655 FUI196655 GEE196655 GOA196655 GXW196655 HHS196655 HRO196655 IBK196655 ILG196655 IVC196655 JEY196655 JOU196655 JYQ196655 KIM196655 KSI196655 LCE196655 LMA196655 LVW196655 MFS196655 MPO196655 MZK196655 NJG196655 NTC196655 OCY196655 OMU196655 OWQ196655 PGM196655 PQI196655 QAE196655 QKA196655 QTW196655 RDS196655 RNO196655 RXK196655 SHG196655 SRC196655 TAY196655 TKU196655 TUQ196655 UEM196655 UOI196655 UYE196655 VIA196655 VRW196655 WBS196655 WLO196655 WVK196655 C262191 IY262191 SU262191 ACQ262191 AMM262191 AWI262191 BGE262191 BQA262191 BZW262191 CJS262191 CTO262191 DDK262191 DNG262191 DXC262191 EGY262191 EQU262191 FAQ262191 FKM262191 FUI262191 GEE262191 GOA262191 GXW262191 HHS262191 HRO262191 IBK262191 ILG262191 IVC262191 JEY262191 JOU262191 JYQ262191 KIM262191 KSI262191 LCE262191 LMA262191 LVW262191 MFS262191 MPO262191 MZK262191 NJG262191 NTC262191 OCY262191 OMU262191 OWQ262191 PGM262191 PQI262191 QAE262191 QKA262191 QTW262191 RDS262191 RNO262191 RXK262191 SHG262191 SRC262191 TAY262191 TKU262191 TUQ262191 UEM262191 UOI262191 UYE262191 VIA262191 VRW262191 WBS262191 WLO262191 WVK262191 C327727 IY327727 SU327727 ACQ327727 AMM327727 AWI327727 BGE327727 BQA327727 BZW327727 CJS327727 CTO327727 DDK327727 DNG327727 DXC327727 EGY327727 EQU327727 FAQ327727 FKM327727 FUI327727 GEE327727 GOA327727 GXW327727 HHS327727 HRO327727 IBK327727 ILG327727 IVC327727 JEY327727 JOU327727 JYQ327727 KIM327727 KSI327727 LCE327727 LMA327727 LVW327727 MFS327727 MPO327727 MZK327727 NJG327727 NTC327727 OCY327727 OMU327727 OWQ327727 PGM327727 PQI327727 QAE327727 QKA327727 QTW327727 RDS327727 RNO327727 RXK327727 SHG327727 SRC327727 TAY327727 TKU327727 TUQ327727 UEM327727 UOI327727 UYE327727 VIA327727 VRW327727 WBS327727 WLO327727 WVK327727 C393263 IY393263 SU393263 ACQ393263 AMM393263 AWI393263 BGE393263 BQA393263 BZW393263 CJS393263 CTO393263 DDK393263 DNG393263 DXC393263 EGY393263 EQU393263 FAQ393263 FKM393263 FUI393263 GEE393263 GOA393263 GXW393263 HHS393263 HRO393263 IBK393263 ILG393263 IVC393263 JEY393263 JOU393263 JYQ393263 KIM393263 KSI393263 LCE393263 LMA393263 LVW393263 MFS393263 MPO393263 MZK393263 NJG393263 NTC393263 OCY393263 OMU393263 OWQ393263 PGM393263 PQI393263 QAE393263 QKA393263 QTW393263 RDS393263 RNO393263 RXK393263 SHG393263 SRC393263 TAY393263 TKU393263 TUQ393263 UEM393263 UOI393263 UYE393263 VIA393263 VRW393263 WBS393263 WLO393263 WVK393263 C458799 IY458799 SU458799 ACQ458799 AMM458799 AWI458799 BGE458799 BQA458799 BZW458799 CJS458799 CTO458799 DDK458799 DNG458799 DXC458799 EGY458799 EQU458799 FAQ458799 FKM458799 FUI458799 GEE458799 GOA458799 GXW458799 HHS458799 HRO458799 IBK458799 ILG458799 IVC458799 JEY458799 JOU458799 JYQ458799 KIM458799 KSI458799 LCE458799 LMA458799 LVW458799 MFS458799 MPO458799 MZK458799 NJG458799 NTC458799 OCY458799 OMU458799 OWQ458799 PGM458799 PQI458799 QAE458799 QKA458799 QTW458799 RDS458799 RNO458799 RXK458799 SHG458799 SRC458799 TAY458799 TKU458799 TUQ458799 UEM458799 UOI458799 UYE458799 VIA458799 VRW458799 WBS458799 WLO458799 WVK458799 C524335 IY524335 SU524335 ACQ524335 AMM524335 AWI524335 BGE524335 BQA524335 BZW524335 CJS524335 CTO524335 DDK524335 DNG524335 DXC524335 EGY524335 EQU524335 FAQ524335 FKM524335 FUI524335 GEE524335 GOA524335 GXW524335 HHS524335 HRO524335 IBK524335 ILG524335 IVC524335 JEY524335 JOU524335 JYQ524335 KIM524335 KSI524335 LCE524335 LMA524335 LVW524335 MFS524335 MPO524335 MZK524335 NJG524335 NTC524335 OCY524335 OMU524335 OWQ524335 PGM524335 PQI524335 QAE524335 QKA524335 QTW524335 RDS524335 RNO524335 RXK524335 SHG524335 SRC524335 TAY524335 TKU524335 TUQ524335 UEM524335 UOI524335 UYE524335 VIA524335 VRW524335 WBS524335 WLO524335 WVK524335 C589871 IY589871 SU589871 ACQ589871 AMM589871 AWI589871 BGE589871 BQA589871 BZW589871 CJS589871 CTO589871 DDK589871 DNG589871 DXC589871 EGY589871 EQU589871 FAQ589871 FKM589871 FUI589871 GEE589871 GOA589871 GXW589871 HHS589871 HRO589871 IBK589871 ILG589871 IVC589871 JEY589871 JOU589871 JYQ589871 KIM589871 KSI589871 LCE589871 LMA589871 LVW589871 MFS589871 MPO589871 MZK589871 NJG589871 NTC589871 OCY589871 OMU589871 OWQ589871 PGM589871 PQI589871 QAE589871 QKA589871 QTW589871 RDS589871 RNO589871 RXK589871 SHG589871 SRC589871 TAY589871 TKU589871 TUQ589871 UEM589871 UOI589871 UYE589871 VIA589871 VRW589871 WBS589871 WLO589871 WVK589871 C655407 IY655407 SU655407 ACQ655407 AMM655407 AWI655407 BGE655407 BQA655407 BZW655407 CJS655407 CTO655407 DDK655407 DNG655407 DXC655407 EGY655407 EQU655407 FAQ655407 FKM655407 FUI655407 GEE655407 GOA655407 GXW655407 HHS655407 HRO655407 IBK655407 ILG655407 IVC655407 JEY655407 JOU655407 JYQ655407 KIM655407 KSI655407 LCE655407 LMA655407 LVW655407 MFS655407 MPO655407 MZK655407 NJG655407 NTC655407 OCY655407 OMU655407 OWQ655407 PGM655407 PQI655407 QAE655407 QKA655407 QTW655407 RDS655407 RNO655407 RXK655407 SHG655407 SRC655407 TAY655407 TKU655407 TUQ655407 UEM655407 UOI655407 UYE655407 VIA655407 VRW655407 WBS655407 WLO655407 WVK655407 C720943 IY720943 SU720943 ACQ720943 AMM720943 AWI720943 BGE720943 BQA720943 BZW720943 CJS720943 CTO720943 DDK720943 DNG720943 DXC720943 EGY720943 EQU720943 FAQ720943 FKM720943 FUI720943 GEE720943 GOA720943 GXW720943 HHS720943 HRO720943 IBK720943 ILG720943 IVC720943 JEY720943 JOU720943 JYQ720943 KIM720943 KSI720943 LCE720943 LMA720943 LVW720943 MFS720943 MPO720943 MZK720943 NJG720943 NTC720943 OCY720943 OMU720943 OWQ720943 PGM720943 PQI720943 QAE720943 QKA720943 QTW720943 RDS720943 RNO720943 RXK720943 SHG720943 SRC720943 TAY720943 TKU720943 TUQ720943 UEM720943 UOI720943 UYE720943 VIA720943 VRW720943 WBS720943 WLO720943 WVK720943 C786479 IY786479 SU786479 ACQ786479 AMM786479 AWI786479 BGE786479 BQA786479 BZW786479 CJS786479 CTO786479 DDK786479 DNG786479 DXC786479 EGY786479 EQU786479 FAQ786479 FKM786479 FUI786479 GEE786479 GOA786479 GXW786479 HHS786479 HRO786479 IBK786479 ILG786479 IVC786479 JEY786479 JOU786479 JYQ786479 KIM786479 KSI786479 LCE786479 LMA786479 LVW786479 MFS786479 MPO786479 MZK786479 NJG786479 NTC786479 OCY786479 OMU786479 OWQ786479 PGM786479 PQI786479 QAE786479 QKA786479 QTW786479 RDS786479 RNO786479 RXK786479 SHG786479 SRC786479 TAY786479 TKU786479 TUQ786479 UEM786479 UOI786479 UYE786479 VIA786479 VRW786479 WBS786479 WLO786479 WVK786479 C852015 IY852015 SU852015 ACQ852015 AMM852015 AWI852015 BGE852015 BQA852015 BZW852015 CJS852015 CTO852015 DDK852015 DNG852015 DXC852015 EGY852015 EQU852015 FAQ852015 FKM852015 FUI852015 GEE852015 GOA852015 GXW852015 HHS852015 HRO852015 IBK852015 ILG852015 IVC852015 JEY852015 JOU852015 JYQ852015 KIM852015 KSI852015 LCE852015 LMA852015 LVW852015 MFS852015 MPO852015 MZK852015 NJG852015 NTC852015 OCY852015 OMU852015 OWQ852015 PGM852015 PQI852015 QAE852015 QKA852015 QTW852015 RDS852015 RNO852015 RXK852015 SHG852015 SRC852015 TAY852015 TKU852015 TUQ852015 UEM852015 UOI852015 UYE852015 VIA852015 VRW852015 WBS852015 WLO852015 WVK852015 C917551 IY917551 SU917551 ACQ917551 AMM917551 AWI917551 BGE917551 BQA917551 BZW917551 CJS917551 CTO917551 DDK917551 DNG917551 DXC917551 EGY917551 EQU917551 FAQ917551 FKM917551 FUI917551 GEE917551 GOA917551 GXW917551 HHS917551 HRO917551 IBK917551 ILG917551 IVC917551 JEY917551 JOU917551 JYQ917551 KIM917551 KSI917551 LCE917551 LMA917551 LVW917551 MFS917551 MPO917551 MZK917551 NJG917551 NTC917551 OCY917551 OMU917551 OWQ917551 PGM917551 PQI917551 QAE917551 QKA917551 QTW917551 RDS917551 RNO917551 RXK917551 SHG917551 SRC917551 TAY917551 TKU917551 TUQ917551 UEM917551 UOI917551 UYE917551 VIA917551 VRW917551 WBS917551 WLO917551 WVK917551 C983087 IY983087 SU983087 ACQ983087 AMM983087 AWI983087 BGE983087 BQA983087 BZW983087 CJS983087 CTO983087 DDK983087 DNG983087 DXC983087 EGY983087 EQU983087 FAQ983087 FKM983087 FUI983087 GEE983087 GOA983087 GXW983087 HHS983087 HRO983087 IBK983087 ILG983087 IVC983087 JEY983087 JOU983087 JYQ983087 KIM983087 KSI983087 LCE983087 LMA983087 LVW983087 MFS983087 MPO983087 MZK983087 NJG983087 NTC983087 OCY983087 OMU983087 OWQ983087 PGM983087 PQI983087 QAE983087 QKA983087 QTW983087 RDS983087 RNO983087 RXK983087 SHG983087 SRC983087 TAY983087 TKU983087 TUQ983087 UEM983087 UOI983087 UYE983087 VIA983087 VRW983087 WBS983087 WLO983087 C47">
      <formula1>$AD$36:$AD$39</formula1>
    </dataValidation>
    <dataValidation type="list" allowBlank="1" sqref="WVJ98308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B47">
      <formula1>$AC$36:$AC$38</formula1>
    </dataValidation>
    <dataValidation type="list" allowBlank="1" sqref="WVK983086 IY46 SU46 ACQ46 AMM46 AWI46 BGE46 BQA46 BZW46 CJS46 CTO46 DDK46 DNG46 DXC46 EGY46 EQU46 FAQ46 FKM46 FUI46 GEE46 GOA46 GXW46 HHS46 HRO46 IBK46 ILG46 IVC46 JEY46 JOU46 JYQ46 KIM46 KSI46 LCE46 LMA46 LVW46 MFS46 MPO46 MZK46 NJG46 NTC46 OCY46 OMU46 OWQ46 PGM46 PQI46 QAE46 QKA46 QTW46 RDS46 RNO46 RXK46 SHG46 SRC46 TAY46 TKU46 TUQ46 UEM46 UOI46 UYE46 VIA46 VRW46 WBS46 WLO46 WVK46 C65582 IY65582 SU65582 ACQ65582 AMM65582 AWI65582 BGE65582 BQA65582 BZW65582 CJS65582 CTO65582 DDK65582 DNG65582 DXC65582 EGY65582 EQU65582 FAQ65582 FKM65582 FUI65582 GEE65582 GOA65582 GXW65582 HHS65582 HRO65582 IBK65582 ILG65582 IVC65582 JEY65582 JOU65582 JYQ65582 KIM65582 KSI65582 LCE65582 LMA65582 LVW65582 MFS65582 MPO65582 MZK65582 NJG65582 NTC65582 OCY65582 OMU65582 OWQ65582 PGM65582 PQI65582 QAE65582 QKA65582 QTW65582 RDS65582 RNO65582 RXK65582 SHG65582 SRC65582 TAY65582 TKU65582 TUQ65582 UEM65582 UOI65582 UYE65582 VIA65582 VRW65582 WBS65582 WLO65582 WVK65582 C131118 IY131118 SU131118 ACQ131118 AMM131118 AWI131118 BGE131118 BQA131118 BZW131118 CJS131118 CTO131118 DDK131118 DNG131118 DXC131118 EGY131118 EQU131118 FAQ131118 FKM131118 FUI131118 GEE131118 GOA131118 GXW131118 HHS131118 HRO131118 IBK131118 ILG131118 IVC131118 JEY131118 JOU131118 JYQ131118 KIM131118 KSI131118 LCE131118 LMA131118 LVW131118 MFS131118 MPO131118 MZK131118 NJG131118 NTC131118 OCY131118 OMU131118 OWQ131118 PGM131118 PQI131118 QAE131118 QKA131118 QTW131118 RDS131118 RNO131118 RXK131118 SHG131118 SRC131118 TAY131118 TKU131118 TUQ131118 UEM131118 UOI131118 UYE131118 VIA131118 VRW131118 WBS131118 WLO131118 WVK131118 C196654 IY196654 SU196654 ACQ196654 AMM196654 AWI196654 BGE196654 BQA196654 BZW196654 CJS196654 CTO196654 DDK196654 DNG196654 DXC196654 EGY196654 EQU196654 FAQ196654 FKM196654 FUI196654 GEE196654 GOA196654 GXW196654 HHS196654 HRO196654 IBK196654 ILG196654 IVC196654 JEY196654 JOU196654 JYQ196654 KIM196654 KSI196654 LCE196654 LMA196654 LVW196654 MFS196654 MPO196654 MZK196654 NJG196654 NTC196654 OCY196654 OMU196654 OWQ196654 PGM196654 PQI196654 QAE196654 QKA196654 QTW196654 RDS196654 RNO196654 RXK196654 SHG196654 SRC196654 TAY196654 TKU196654 TUQ196654 UEM196654 UOI196654 UYE196654 VIA196654 VRW196654 WBS196654 WLO196654 WVK196654 C262190 IY262190 SU262190 ACQ262190 AMM262190 AWI262190 BGE262190 BQA262190 BZW262190 CJS262190 CTO262190 DDK262190 DNG262190 DXC262190 EGY262190 EQU262190 FAQ262190 FKM262190 FUI262190 GEE262190 GOA262190 GXW262190 HHS262190 HRO262190 IBK262190 ILG262190 IVC262190 JEY262190 JOU262190 JYQ262190 KIM262190 KSI262190 LCE262190 LMA262190 LVW262190 MFS262190 MPO262190 MZK262190 NJG262190 NTC262190 OCY262190 OMU262190 OWQ262190 PGM262190 PQI262190 QAE262190 QKA262190 QTW262190 RDS262190 RNO262190 RXK262190 SHG262190 SRC262190 TAY262190 TKU262190 TUQ262190 UEM262190 UOI262190 UYE262190 VIA262190 VRW262190 WBS262190 WLO262190 WVK262190 C327726 IY327726 SU327726 ACQ327726 AMM327726 AWI327726 BGE327726 BQA327726 BZW327726 CJS327726 CTO327726 DDK327726 DNG327726 DXC327726 EGY327726 EQU327726 FAQ327726 FKM327726 FUI327726 GEE327726 GOA327726 GXW327726 HHS327726 HRO327726 IBK327726 ILG327726 IVC327726 JEY327726 JOU327726 JYQ327726 KIM327726 KSI327726 LCE327726 LMA327726 LVW327726 MFS327726 MPO327726 MZK327726 NJG327726 NTC327726 OCY327726 OMU327726 OWQ327726 PGM327726 PQI327726 QAE327726 QKA327726 QTW327726 RDS327726 RNO327726 RXK327726 SHG327726 SRC327726 TAY327726 TKU327726 TUQ327726 UEM327726 UOI327726 UYE327726 VIA327726 VRW327726 WBS327726 WLO327726 WVK327726 C393262 IY393262 SU393262 ACQ393262 AMM393262 AWI393262 BGE393262 BQA393262 BZW393262 CJS393262 CTO393262 DDK393262 DNG393262 DXC393262 EGY393262 EQU393262 FAQ393262 FKM393262 FUI393262 GEE393262 GOA393262 GXW393262 HHS393262 HRO393262 IBK393262 ILG393262 IVC393262 JEY393262 JOU393262 JYQ393262 KIM393262 KSI393262 LCE393262 LMA393262 LVW393262 MFS393262 MPO393262 MZK393262 NJG393262 NTC393262 OCY393262 OMU393262 OWQ393262 PGM393262 PQI393262 QAE393262 QKA393262 QTW393262 RDS393262 RNO393262 RXK393262 SHG393262 SRC393262 TAY393262 TKU393262 TUQ393262 UEM393262 UOI393262 UYE393262 VIA393262 VRW393262 WBS393262 WLO393262 WVK393262 C458798 IY458798 SU458798 ACQ458798 AMM458798 AWI458798 BGE458798 BQA458798 BZW458798 CJS458798 CTO458798 DDK458798 DNG458798 DXC458798 EGY458798 EQU458798 FAQ458798 FKM458798 FUI458798 GEE458798 GOA458798 GXW458798 HHS458798 HRO458798 IBK458798 ILG458798 IVC458798 JEY458798 JOU458798 JYQ458798 KIM458798 KSI458798 LCE458798 LMA458798 LVW458798 MFS458798 MPO458798 MZK458798 NJG458798 NTC458798 OCY458798 OMU458798 OWQ458798 PGM458798 PQI458798 QAE458798 QKA458798 QTW458798 RDS458798 RNO458798 RXK458798 SHG458798 SRC458798 TAY458798 TKU458798 TUQ458798 UEM458798 UOI458798 UYE458798 VIA458798 VRW458798 WBS458798 WLO458798 WVK458798 C524334 IY524334 SU524334 ACQ524334 AMM524334 AWI524334 BGE524334 BQA524334 BZW524334 CJS524334 CTO524334 DDK524334 DNG524334 DXC524334 EGY524334 EQU524334 FAQ524334 FKM524334 FUI524334 GEE524334 GOA524334 GXW524334 HHS524334 HRO524334 IBK524334 ILG524334 IVC524334 JEY524334 JOU524334 JYQ524334 KIM524334 KSI524334 LCE524334 LMA524334 LVW524334 MFS524334 MPO524334 MZK524334 NJG524334 NTC524334 OCY524334 OMU524334 OWQ524334 PGM524334 PQI524334 QAE524334 QKA524334 QTW524334 RDS524334 RNO524334 RXK524334 SHG524334 SRC524334 TAY524334 TKU524334 TUQ524334 UEM524334 UOI524334 UYE524334 VIA524334 VRW524334 WBS524334 WLO524334 WVK524334 C589870 IY589870 SU589870 ACQ589870 AMM589870 AWI589870 BGE589870 BQA589870 BZW589870 CJS589870 CTO589870 DDK589870 DNG589870 DXC589870 EGY589870 EQU589870 FAQ589870 FKM589870 FUI589870 GEE589870 GOA589870 GXW589870 HHS589870 HRO589870 IBK589870 ILG589870 IVC589870 JEY589870 JOU589870 JYQ589870 KIM589870 KSI589870 LCE589870 LMA589870 LVW589870 MFS589870 MPO589870 MZK589870 NJG589870 NTC589870 OCY589870 OMU589870 OWQ589870 PGM589870 PQI589870 QAE589870 QKA589870 QTW589870 RDS589870 RNO589870 RXK589870 SHG589870 SRC589870 TAY589870 TKU589870 TUQ589870 UEM589870 UOI589870 UYE589870 VIA589870 VRW589870 WBS589870 WLO589870 WVK589870 C655406 IY655406 SU655406 ACQ655406 AMM655406 AWI655406 BGE655406 BQA655406 BZW655406 CJS655406 CTO655406 DDK655406 DNG655406 DXC655406 EGY655406 EQU655406 FAQ655406 FKM655406 FUI655406 GEE655406 GOA655406 GXW655406 HHS655406 HRO655406 IBK655406 ILG655406 IVC655406 JEY655406 JOU655406 JYQ655406 KIM655406 KSI655406 LCE655406 LMA655406 LVW655406 MFS655406 MPO655406 MZK655406 NJG655406 NTC655406 OCY655406 OMU655406 OWQ655406 PGM655406 PQI655406 QAE655406 QKA655406 QTW655406 RDS655406 RNO655406 RXK655406 SHG655406 SRC655406 TAY655406 TKU655406 TUQ655406 UEM655406 UOI655406 UYE655406 VIA655406 VRW655406 WBS655406 WLO655406 WVK655406 C720942 IY720942 SU720942 ACQ720942 AMM720942 AWI720942 BGE720942 BQA720942 BZW720942 CJS720942 CTO720942 DDK720942 DNG720942 DXC720942 EGY720942 EQU720942 FAQ720942 FKM720942 FUI720942 GEE720942 GOA720942 GXW720942 HHS720942 HRO720942 IBK720942 ILG720942 IVC720942 JEY720942 JOU720942 JYQ720942 KIM720942 KSI720942 LCE720942 LMA720942 LVW720942 MFS720942 MPO720942 MZK720942 NJG720942 NTC720942 OCY720942 OMU720942 OWQ720942 PGM720942 PQI720942 QAE720942 QKA720942 QTW720942 RDS720942 RNO720942 RXK720942 SHG720942 SRC720942 TAY720942 TKU720942 TUQ720942 UEM720942 UOI720942 UYE720942 VIA720942 VRW720942 WBS720942 WLO720942 WVK720942 C786478 IY786478 SU786478 ACQ786478 AMM786478 AWI786478 BGE786478 BQA786478 BZW786478 CJS786478 CTO786478 DDK786478 DNG786478 DXC786478 EGY786478 EQU786478 FAQ786478 FKM786478 FUI786478 GEE786478 GOA786478 GXW786478 HHS786478 HRO786478 IBK786478 ILG786478 IVC786478 JEY786478 JOU786478 JYQ786478 KIM786478 KSI786478 LCE786478 LMA786478 LVW786478 MFS786478 MPO786478 MZK786478 NJG786478 NTC786478 OCY786478 OMU786478 OWQ786478 PGM786478 PQI786478 QAE786478 QKA786478 QTW786478 RDS786478 RNO786478 RXK786478 SHG786478 SRC786478 TAY786478 TKU786478 TUQ786478 UEM786478 UOI786478 UYE786478 VIA786478 VRW786478 WBS786478 WLO786478 WVK786478 C852014 IY852014 SU852014 ACQ852014 AMM852014 AWI852014 BGE852014 BQA852014 BZW852014 CJS852014 CTO852014 DDK852014 DNG852014 DXC852014 EGY852014 EQU852014 FAQ852014 FKM852014 FUI852014 GEE852014 GOA852014 GXW852014 HHS852014 HRO852014 IBK852014 ILG852014 IVC852014 JEY852014 JOU852014 JYQ852014 KIM852014 KSI852014 LCE852014 LMA852014 LVW852014 MFS852014 MPO852014 MZK852014 NJG852014 NTC852014 OCY852014 OMU852014 OWQ852014 PGM852014 PQI852014 QAE852014 QKA852014 QTW852014 RDS852014 RNO852014 RXK852014 SHG852014 SRC852014 TAY852014 TKU852014 TUQ852014 UEM852014 UOI852014 UYE852014 VIA852014 VRW852014 WBS852014 WLO852014 WVK852014 C917550 IY917550 SU917550 ACQ917550 AMM917550 AWI917550 BGE917550 BQA917550 BZW917550 CJS917550 CTO917550 DDK917550 DNG917550 DXC917550 EGY917550 EQU917550 FAQ917550 FKM917550 FUI917550 GEE917550 GOA917550 GXW917550 HHS917550 HRO917550 IBK917550 ILG917550 IVC917550 JEY917550 JOU917550 JYQ917550 KIM917550 KSI917550 LCE917550 LMA917550 LVW917550 MFS917550 MPO917550 MZK917550 NJG917550 NTC917550 OCY917550 OMU917550 OWQ917550 PGM917550 PQI917550 QAE917550 QKA917550 QTW917550 RDS917550 RNO917550 RXK917550 SHG917550 SRC917550 TAY917550 TKU917550 TUQ917550 UEM917550 UOI917550 UYE917550 VIA917550 VRW917550 WBS917550 WLO917550 WVK917550 C983086 IY983086 SU983086 ACQ983086 AMM983086 AWI983086 BGE983086 BQA983086 BZW983086 CJS983086 CTO983086 DDK983086 DNG983086 DXC983086 EGY983086 EQU983086 FAQ983086 FKM983086 FUI983086 GEE983086 GOA983086 GXW983086 HHS983086 HRO983086 IBK983086 ILG983086 IVC983086 JEY983086 JOU983086 JYQ983086 KIM983086 KSI983086 LCE983086 LMA983086 LVW983086 MFS983086 MPO983086 MZK983086 NJG983086 NTC983086 OCY983086 OMU983086 OWQ983086 PGM983086 PQI983086 QAE983086 QKA983086 QTW983086 RDS983086 RNO983086 RXK983086 SHG983086 SRC983086 TAY983086 TKU983086 TUQ983086 UEM983086 UOI983086 UYE983086 VIA983086 VRW983086 WBS983086 WLO983086 C46">
      <formula1>$AB$36:$AB$39</formula1>
    </dataValidation>
    <dataValidation type="list" allowBlank="1" sqref="WVJ983086 IX46 ST46 ACP46 AML46 AWH46 BGD46 BPZ46 BZV46 CJR46 CTN46 DDJ46 DNF46 DXB46 EGX46 EQT46 FAP46 FKL46 FUH46 GED46 GNZ46 GXV46 HHR46 HRN46 IBJ46 ILF46 IVB46 JEX46 JOT46 JYP46 KIL46 KSH46 LCD46 LLZ46 LVV46 MFR46 MPN46 MZJ46 NJF46 NTB46 OCX46 OMT46 OWP46 PGL46 PQH46 QAD46 QJZ46 QTV46 RDR46 RNN46 RXJ46 SHF46 SRB46 TAX46 TKT46 TUP46 UEL46 UOH46 UYD46 VHZ46 VRV46 WBR46 WLN46 WVJ46 B65582 IX65582 ST65582 ACP65582 AML65582 AWH65582 BGD65582 BPZ65582 BZV65582 CJR65582 CTN65582 DDJ65582 DNF65582 DXB65582 EGX65582 EQT65582 FAP65582 FKL65582 FUH65582 GED65582 GNZ65582 GXV65582 HHR65582 HRN65582 IBJ65582 ILF65582 IVB65582 JEX65582 JOT65582 JYP65582 KIL65582 KSH65582 LCD65582 LLZ65582 LVV65582 MFR65582 MPN65582 MZJ65582 NJF65582 NTB65582 OCX65582 OMT65582 OWP65582 PGL65582 PQH65582 QAD65582 QJZ65582 QTV65582 RDR65582 RNN65582 RXJ65582 SHF65582 SRB65582 TAX65582 TKT65582 TUP65582 UEL65582 UOH65582 UYD65582 VHZ65582 VRV65582 WBR65582 WLN65582 WVJ65582 B131118 IX131118 ST131118 ACP131118 AML131118 AWH131118 BGD131118 BPZ131118 BZV131118 CJR131118 CTN131118 DDJ131118 DNF131118 DXB131118 EGX131118 EQT131118 FAP131118 FKL131118 FUH131118 GED131118 GNZ131118 GXV131118 HHR131118 HRN131118 IBJ131118 ILF131118 IVB131118 JEX131118 JOT131118 JYP131118 KIL131118 KSH131118 LCD131118 LLZ131118 LVV131118 MFR131118 MPN131118 MZJ131118 NJF131118 NTB131118 OCX131118 OMT131118 OWP131118 PGL131118 PQH131118 QAD131118 QJZ131118 QTV131118 RDR131118 RNN131118 RXJ131118 SHF131118 SRB131118 TAX131118 TKT131118 TUP131118 UEL131118 UOH131118 UYD131118 VHZ131118 VRV131118 WBR131118 WLN131118 WVJ131118 B196654 IX196654 ST196654 ACP196654 AML196654 AWH196654 BGD196654 BPZ196654 BZV196654 CJR196654 CTN196654 DDJ196654 DNF196654 DXB196654 EGX196654 EQT196654 FAP196654 FKL196654 FUH196654 GED196654 GNZ196654 GXV196654 HHR196654 HRN196654 IBJ196654 ILF196654 IVB196654 JEX196654 JOT196654 JYP196654 KIL196654 KSH196654 LCD196654 LLZ196654 LVV196654 MFR196654 MPN196654 MZJ196654 NJF196654 NTB196654 OCX196654 OMT196654 OWP196654 PGL196654 PQH196654 QAD196654 QJZ196654 QTV196654 RDR196654 RNN196654 RXJ196654 SHF196654 SRB196654 TAX196654 TKT196654 TUP196654 UEL196654 UOH196654 UYD196654 VHZ196654 VRV196654 WBR196654 WLN196654 WVJ196654 B262190 IX262190 ST262190 ACP262190 AML262190 AWH262190 BGD262190 BPZ262190 BZV262190 CJR262190 CTN262190 DDJ262190 DNF262190 DXB262190 EGX262190 EQT262190 FAP262190 FKL262190 FUH262190 GED262190 GNZ262190 GXV262190 HHR262190 HRN262190 IBJ262190 ILF262190 IVB262190 JEX262190 JOT262190 JYP262190 KIL262190 KSH262190 LCD262190 LLZ262190 LVV262190 MFR262190 MPN262190 MZJ262190 NJF262190 NTB262190 OCX262190 OMT262190 OWP262190 PGL262190 PQH262190 QAD262190 QJZ262190 QTV262190 RDR262190 RNN262190 RXJ262190 SHF262190 SRB262190 TAX262190 TKT262190 TUP262190 UEL262190 UOH262190 UYD262190 VHZ262190 VRV262190 WBR262190 WLN262190 WVJ262190 B327726 IX327726 ST327726 ACP327726 AML327726 AWH327726 BGD327726 BPZ327726 BZV327726 CJR327726 CTN327726 DDJ327726 DNF327726 DXB327726 EGX327726 EQT327726 FAP327726 FKL327726 FUH327726 GED327726 GNZ327726 GXV327726 HHR327726 HRN327726 IBJ327726 ILF327726 IVB327726 JEX327726 JOT327726 JYP327726 KIL327726 KSH327726 LCD327726 LLZ327726 LVV327726 MFR327726 MPN327726 MZJ327726 NJF327726 NTB327726 OCX327726 OMT327726 OWP327726 PGL327726 PQH327726 QAD327726 QJZ327726 QTV327726 RDR327726 RNN327726 RXJ327726 SHF327726 SRB327726 TAX327726 TKT327726 TUP327726 UEL327726 UOH327726 UYD327726 VHZ327726 VRV327726 WBR327726 WLN327726 WVJ327726 B393262 IX393262 ST393262 ACP393262 AML393262 AWH393262 BGD393262 BPZ393262 BZV393262 CJR393262 CTN393262 DDJ393262 DNF393262 DXB393262 EGX393262 EQT393262 FAP393262 FKL393262 FUH393262 GED393262 GNZ393262 GXV393262 HHR393262 HRN393262 IBJ393262 ILF393262 IVB393262 JEX393262 JOT393262 JYP393262 KIL393262 KSH393262 LCD393262 LLZ393262 LVV393262 MFR393262 MPN393262 MZJ393262 NJF393262 NTB393262 OCX393262 OMT393262 OWP393262 PGL393262 PQH393262 QAD393262 QJZ393262 QTV393262 RDR393262 RNN393262 RXJ393262 SHF393262 SRB393262 TAX393262 TKT393262 TUP393262 UEL393262 UOH393262 UYD393262 VHZ393262 VRV393262 WBR393262 WLN393262 WVJ393262 B458798 IX458798 ST458798 ACP458798 AML458798 AWH458798 BGD458798 BPZ458798 BZV458798 CJR458798 CTN458798 DDJ458798 DNF458798 DXB458798 EGX458798 EQT458798 FAP458798 FKL458798 FUH458798 GED458798 GNZ458798 GXV458798 HHR458798 HRN458798 IBJ458798 ILF458798 IVB458798 JEX458798 JOT458798 JYP458798 KIL458798 KSH458798 LCD458798 LLZ458798 LVV458798 MFR458798 MPN458798 MZJ458798 NJF458798 NTB458798 OCX458798 OMT458798 OWP458798 PGL458798 PQH458798 QAD458798 QJZ458798 QTV458798 RDR458798 RNN458798 RXJ458798 SHF458798 SRB458798 TAX458798 TKT458798 TUP458798 UEL458798 UOH458798 UYD458798 VHZ458798 VRV458798 WBR458798 WLN458798 WVJ458798 B524334 IX524334 ST524334 ACP524334 AML524334 AWH524334 BGD524334 BPZ524334 BZV524334 CJR524334 CTN524334 DDJ524334 DNF524334 DXB524334 EGX524334 EQT524334 FAP524334 FKL524334 FUH524334 GED524334 GNZ524334 GXV524334 HHR524334 HRN524334 IBJ524334 ILF524334 IVB524334 JEX524334 JOT524334 JYP524334 KIL524334 KSH524334 LCD524334 LLZ524334 LVV524334 MFR524334 MPN524334 MZJ524334 NJF524334 NTB524334 OCX524334 OMT524334 OWP524334 PGL524334 PQH524334 QAD524334 QJZ524334 QTV524334 RDR524334 RNN524334 RXJ524334 SHF524334 SRB524334 TAX524334 TKT524334 TUP524334 UEL524334 UOH524334 UYD524334 VHZ524334 VRV524334 WBR524334 WLN524334 WVJ524334 B589870 IX589870 ST589870 ACP589870 AML589870 AWH589870 BGD589870 BPZ589870 BZV589870 CJR589870 CTN589870 DDJ589870 DNF589870 DXB589870 EGX589870 EQT589870 FAP589870 FKL589870 FUH589870 GED589870 GNZ589870 GXV589870 HHR589870 HRN589870 IBJ589870 ILF589870 IVB589870 JEX589870 JOT589870 JYP589870 KIL589870 KSH589870 LCD589870 LLZ589870 LVV589870 MFR589870 MPN589870 MZJ589870 NJF589870 NTB589870 OCX589870 OMT589870 OWP589870 PGL589870 PQH589870 QAD589870 QJZ589870 QTV589870 RDR589870 RNN589870 RXJ589870 SHF589870 SRB589870 TAX589870 TKT589870 TUP589870 UEL589870 UOH589870 UYD589870 VHZ589870 VRV589870 WBR589870 WLN589870 WVJ589870 B655406 IX655406 ST655406 ACP655406 AML655406 AWH655406 BGD655406 BPZ655406 BZV655406 CJR655406 CTN655406 DDJ655406 DNF655406 DXB655406 EGX655406 EQT655406 FAP655406 FKL655406 FUH655406 GED655406 GNZ655406 GXV655406 HHR655406 HRN655406 IBJ655406 ILF655406 IVB655406 JEX655406 JOT655406 JYP655406 KIL655406 KSH655406 LCD655406 LLZ655406 LVV655406 MFR655406 MPN655406 MZJ655406 NJF655406 NTB655406 OCX655406 OMT655406 OWP655406 PGL655406 PQH655406 QAD655406 QJZ655406 QTV655406 RDR655406 RNN655406 RXJ655406 SHF655406 SRB655406 TAX655406 TKT655406 TUP655406 UEL655406 UOH655406 UYD655406 VHZ655406 VRV655406 WBR655406 WLN655406 WVJ655406 B720942 IX720942 ST720942 ACP720942 AML720942 AWH720942 BGD720942 BPZ720942 BZV720942 CJR720942 CTN720942 DDJ720942 DNF720942 DXB720942 EGX720942 EQT720942 FAP720942 FKL720942 FUH720942 GED720942 GNZ720942 GXV720942 HHR720942 HRN720942 IBJ720942 ILF720942 IVB720942 JEX720942 JOT720942 JYP720942 KIL720942 KSH720942 LCD720942 LLZ720942 LVV720942 MFR720942 MPN720942 MZJ720942 NJF720942 NTB720942 OCX720942 OMT720942 OWP720942 PGL720942 PQH720942 QAD720942 QJZ720942 QTV720942 RDR720942 RNN720942 RXJ720942 SHF720942 SRB720942 TAX720942 TKT720942 TUP720942 UEL720942 UOH720942 UYD720942 VHZ720942 VRV720942 WBR720942 WLN720942 WVJ720942 B786478 IX786478 ST786478 ACP786478 AML786478 AWH786478 BGD786478 BPZ786478 BZV786478 CJR786478 CTN786478 DDJ786478 DNF786478 DXB786478 EGX786478 EQT786478 FAP786478 FKL786478 FUH786478 GED786478 GNZ786478 GXV786478 HHR786478 HRN786478 IBJ786478 ILF786478 IVB786478 JEX786478 JOT786478 JYP786478 KIL786478 KSH786478 LCD786478 LLZ786478 LVV786478 MFR786478 MPN786478 MZJ786478 NJF786478 NTB786478 OCX786478 OMT786478 OWP786478 PGL786478 PQH786478 QAD786478 QJZ786478 QTV786478 RDR786478 RNN786478 RXJ786478 SHF786478 SRB786478 TAX786478 TKT786478 TUP786478 UEL786478 UOH786478 UYD786478 VHZ786478 VRV786478 WBR786478 WLN786478 WVJ786478 B852014 IX852014 ST852014 ACP852014 AML852014 AWH852014 BGD852014 BPZ852014 BZV852014 CJR852014 CTN852014 DDJ852014 DNF852014 DXB852014 EGX852014 EQT852014 FAP852014 FKL852014 FUH852014 GED852014 GNZ852014 GXV852014 HHR852014 HRN852014 IBJ852014 ILF852014 IVB852014 JEX852014 JOT852014 JYP852014 KIL852014 KSH852014 LCD852014 LLZ852014 LVV852014 MFR852014 MPN852014 MZJ852014 NJF852014 NTB852014 OCX852014 OMT852014 OWP852014 PGL852014 PQH852014 QAD852014 QJZ852014 QTV852014 RDR852014 RNN852014 RXJ852014 SHF852014 SRB852014 TAX852014 TKT852014 TUP852014 UEL852014 UOH852014 UYD852014 VHZ852014 VRV852014 WBR852014 WLN852014 WVJ852014 B917550 IX917550 ST917550 ACP917550 AML917550 AWH917550 BGD917550 BPZ917550 BZV917550 CJR917550 CTN917550 DDJ917550 DNF917550 DXB917550 EGX917550 EQT917550 FAP917550 FKL917550 FUH917550 GED917550 GNZ917550 GXV917550 HHR917550 HRN917550 IBJ917550 ILF917550 IVB917550 JEX917550 JOT917550 JYP917550 KIL917550 KSH917550 LCD917550 LLZ917550 LVV917550 MFR917550 MPN917550 MZJ917550 NJF917550 NTB917550 OCX917550 OMT917550 OWP917550 PGL917550 PQH917550 QAD917550 QJZ917550 QTV917550 RDR917550 RNN917550 RXJ917550 SHF917550 SRB917550 TAX917550 TKT917550 TUP917550 UEL917550 UOH917550 UYD917550 VHZ917550 VRV917550 WBR917550 WLN917550 WVJ917550 B983086 IX983086 ST983086 ACP983086 AML983086 AWH983086 BGD983086 BPZ983086 BZV983086 CJR983086 CTN983086 DDJ983086 DNF983086 DXB983086 EGX983086 EQT983086 FAP983086 FKL983086 FUH983086 GED983086 GNZ983086 GXV983086 HHR983086 HRN983086 IBJ983086 ILF983086 IVB983086 JEX983086 JOT983086 JYP983086 KIL983086 KSH983086 LCD983086 LLZ983086 LVV983086 MFR983086 MPN983086 MZJ983086 NJF983086 NTB983086 OCX983086 OMT983086 OWP983086 PGL983086 PQH983086 QAD983086 QJZ983086 QTV983086 RDR983086 RNN983086 RXJ983086 SHF983086 SRB983086 TAX983086 TKT983086 TUP983086 UEL983086 UOH983086 UYD983086 VHZ983086 VRV983086 WBR983086 WLN983086 B46">
      <formula1>$AA$36:$AA$38</formula1>
    </dataValidation>
    <dataValidation type="list" allowBlank="1" sqref="WVK983085 IY45 SU45 ACQ45 AMM45 AWI45 BGE45 BQA45 BZW45 CJS45 CTO45 DDK45 DNG45 DXC45 EGY45 EQU45 FAQ45 FKM45 FUI45 GEE45 GOA45 GXW45 HHS45 HRO45 IBK45 ILG45 IVC45 JEY45 JOU45 JYQ45 KIM45 KSI45 LCE45 LMA45 LVW45 MFS45 MPO45 MZK45 NJG45 NTC45 OCY45 OMU45 OWQ45 PGM45 PQI45 QAE45 QKA45 QTW45 RDS45 RNO45 RXK45 SHG45 SRC45 TAY45 TKU45 TUQ45 UEM45 UOI45 UYE45 VIA45 VRW45 WBS45 WLO45 WVK45 C65581 IY65581 SU65581 ACQ65581 AMM65581 AWI65581 BGE65581 BQA65581 BZW65581 CJS65581 CTO65581 DDK65581 DNG65581 DXC65581 EGY65581 EQU65581 FAQ65581 FKM65581 FUI65581 GEE65581 GOA65581 GXW65581 HHS65581 HRO65581 IBK65581 ILG65581 IVC65581 JEY65581 JOU65581 JYQ65581 KIM65581 KSI65581 LCE65581 LMA65581 LVW65581 MFS65581 MPO65581 MZK65581 NJG65581 NTC65581 OCY65581 OMU65581 OWQ65581 PGM65581 PQI65581 QAE65581 QKA65581 QTW65581 RDS65581 RNO65581 RXK65581 SHG65581 SRC65581 TAY65581 TKU65581 TUQ65581 UEM65581 UOI65581 UYE65581 VIA65581 VRW65581 WBS65581 WLO65581 WVK65581 C131117 IY131117 SU131117 ACQ131117 AMM131117 AWI131117 BGE131117 BQA131117 BZW131117 CJS131117 CTO131117 DDK131117 DNG131117 DXC131117 EGY131117 EQU131117 FAQ131117 FKM131117 FUI131117 GEE131117 GOA131117 GXW131117 HHS131117 HRO131117 IBK131117 ILG131117 IVC131117 JEY131117 JOU131117 JYQ131117 KIM131117 KSI131117 LCE131117 LMA131117 LVW131117 MFS131117 MPO131117 MZK131117 NJG131117 NTC131117 OCY131117 OMU131117 OWQ131117 PGM131117 PQI131117 QAE131117 QKA131117 QTW131117 RDS131117 RNO131117 RXK131117 SHG131117 SRC131117 TAY131117 TKU131117 TUQ131117 UEM131117 UOI131117 UYE131117 VIA131117 VRW131117 WBS131117 WLO131117 WVK131117 C196653 IY196653 SU196653 ACQ196653 AMM196653 AWI196653 BGE196653 BQA196653 BZW196653 CJS196653 CTO196653 DDK196653 DNG196653 DXC196653 EGY196653 EQU196653 FAQ196653 FKM196653 FUI196653 GEE196653 GOA196653 GXW196653 HHS196653 HRO196653 IBK196653 ILG196653 IVC196653 JEY196653 JOU196653 JYQ196653 KIM196653 KSI196653 LCE196653 LMA196653 LVW196653 MFS196653 MPO196653 MZK196653 NJG196653 NTC196653 OCY196653 OMU196653 OWQ196653 PGM196653 PQI196653 QAE196653 QKA196653 QTW196653 RDS196653 RNO196653 RXK196653 SHG196653 SRC196653 TAY196653 TKU196653 TUQ196653 UEM196653 UOI196653 UYE196653 VIA196653 VRW196653 WBS196653 WLO196653 WVK196653 C262189 IY262189 SU262189 ACQ262189 AMM262189 AWI262189 BGE262189 BQA262189 BZW262189 CJS262189 CTO262189 DDK262189 DNG262189 DXC262189 EGY262189 EQU262189 FAQ262189 FKM262189 FUI262189 GEE262189 GOA262189 GXW262189 HHS262189 HRO262189 IBK262189 ILG262189 IVC262189 JEY262189 JOU262189 JYQ262189 KIM262189 KSI262189 LCE262189 LMA262189 LVW262189 MFS262189 MPO262189 MZK262189 NJG262189 NTC262189 OCY262189 OMU262189 OWQ262189 PGM262189 PQI262189 QAE262189 QKA262189 QTW262189 RDS262189 RNO262189 RXK262189 SHG262189 SRC262189 TAY262189 TKU262189 TUQ262189 UEM262189 UOI262189 UYE262189 VIA262189 VRW262189 WBS262189 WLO262189 WVK262189 C327725 IY327725 SU327725 ACQ327725 AMM327725 AWI327725 BGE327725 BQA327725 BZW327725 CJS327725 CTO327725 DDK327725 DNG327725 DXC327725 EGY327725 EQU327725 FAQ327725 FKM327725 FUI327725 GEE327725 GOA327725 GXW327725 HHS327725 HRO327725 IBK327725 ILG327725 IVC327725 JEY327725 JOU327725 JYQ327725 KIM327725 KSI327725 LCE327725 LMA327725 LVW327725 MFS327725 MPO327725 MZK327725 NJG327725 NTC327725 OCY327725 OMU327725 OWQ327725 PGM327725 PQI327725 QAE327725 QKA327725 QTW327725 RDS327725 RNO327725 RXK327725 SHG327725 SRC327725 TAY327725 TKU327725 TUQ327725 UEM327725 UOI327725 UYE327725 VIA327725 VRW327725 WBS327725 WLO327725 WVK327725 C393261 IY393261 SU393261 ACQ393261 AMM393261 AWI393261 BGE393261 BQA393261 BZW393261 CJS393261 CTO393261 DDK393261 DNG393261 DXC393261 EGY393261 EQU393261 FAQ393261 FKM393261 FUI393261 GEE393261 GOA393261 GXW393261 HHS393261 HRO393261 IBK393261 ILG393261 IVC393261 JEY393261 JOU393261 JYQ393261 KIM393261 KSI393261 LCE393261 LMA393261 LVW393261 MFS393261 MPO393261 MZK393261 NJG393261 NTC393261 OCY393261 OMU393261 OWQ393261 PGM393261 PQI393261 QAE393261 QKA393261 QTW393261 RDS393261 RNO393261 RXK393261 SHG393261 SRC393261 TAY393261 TKU393261 TUQ393261 UEM393261 UOI393261 UYE393261 VIA393261 VRW393261 WBS393261 WLO393261 WVK393261 C458797 IY458797 SU458797 ACQ458797 AMM458797 AWI458797 BGE458797 BQA458797 BZW458797 CJS458797 CTO458797 DDK458797 DNG458797 DXC458797 EGY458797 EQU458797 FAQ458797 FKM458797 FUI458797 GEE458797 GOA458797 GXW458797 HHS458797 HRO458797 IBK458797 ILG458797 IVC458797 JEY458797 JOU458797 JYQ458797 KIM458797 KSI458797 LCE458797 LMA458797 LVW458797 MFS458797 MPO458797 MZK458797 NJG458797 NTC458797 OCY458797 OMU458797 OWQ458797 PGM458797 PQI458797 QAE458797 QKA458797 QTW458797 RDS458797 RNO458797 RXK458797 SHG458797 SRC458797 TAY458797 TKU458797 TUQ458797 UEM458797 UOI458797 UYE458797 VIA458797 VRW458797 WBS458797 WLO458797 WVK458797 C524333 IY524333 SU524333 ACQ524333 AMM524333 AWI524333 BGE524333 BQA524333 BZW524333 CJS524333 CTO524333 DDK524333 DNG524333 DXC524333 EGY524333 EQU524333 FAQ524333 FKM524333 FUI524333 GEE524333 GOA524333 GXW524333 HHS524333 HRO524333 IBK524333 ILG524333 IVC524333 JEY524333 JOU524333 JYQ524333 KIM524333 KSI524333 LCE524333 LMA524333 LVW524333 MFS524333 MPO524333 MZK524333 NJG524333 NTC524333 OCY524333 OMU524333 OWQ524333 PGM524333 PQI524333 QAE524333 QKA524333 QTW524333 RDS524333 RNO524333 RXK524333 SHG524333 SRC524333 TAY524333 TKU524333 TUQ524333 UEM524333 UOI524333 UYE524333 VIA524333 VRW524333 WBS524333 WLO524333 WVK524333 C589869 IY589869 SU589869 ACQ589869 AMM589869 AWI589869 BGE589869 BQA589869 BZW589869 CJS589869 CTO589869 DDK589869 DNG589869 DXC589869 EGY589869 EQU589869 FAQ589869 FKM589869 FUI589869 GEE589869 GOA589869 GXW589869 HHS589869 HRO589869 IBK589869 ILG589869 IVC589869 JEY589869 JOU589869 JYQ589869 KIM589869 KSI589869 LCE589869 LMA589869 LVW589869 MFS589869 MPO589869 MZK589869 NJG589869 NTC589869 OCY589869 OMU589869 OWQ589869 PGM589869 PQI589869 QAE589869 QKA589869 QTW589869 RDS589869 RNO589869 RXK589869 SHG589869 SRC589869 TAY589869 TKU589869 TUQ589869 UEM589869 UOI589869 UYE589869 VIA589869 VRW589869 WBS589869 WLO589869 WVK589869 C655405 IY655405 SU655405 ACQ655405 AMM655405 AWI655405 BGE655405 BQA655405 BZW655405 CJS655405 CTO655405 DDK655405 DNG655405 DXC655405 EGY655405 EQU655405 FAQ655405 FKM655405 FUI655405 GEE655405 GOA655405 GXW655405 HHS655405 HRO655405 IBK655405 ILG655405 IVC655405 JEY655405 JOU655405 JYQ655405 KIM655405 KSI655405 LCE655405 LMA655405 LVW655405 MFS655405 MPO655405 MZK655405 NJG655405 NTC655405 OCY655405 OMU655405 OWQ655405 PGM655405 PQI655405 QAE655405 QKA655405 QTW655405 RDS655405 RNO655405 RXK655405 SHG655405 SRC655405 TAY655405 TKU655405 TUQ655405 UEM655405 UOI655405 UYE655405 VIA655405 VRW655405 WBS655405 WLO655405 WVK655405 C720941 IY720941 SU720941 ACQ720941 AMM720941 AWI720941 BGE720941 BQA720941 BZW720941 CJS720941 CTO720941 DDK720941 DNG720941 DXC720941 EGY720941 EQU720941 FAQ720941 FKM720941 FUI720941 GEE720941 GOA720941 GXW720941 HHS720941 HRO720941 IBK720941 ILG720941 IVC720941 JEY720941 JOU720941 JYQ720941 KIM720941 KSI720941 LCE720941 LMA720941 LVW720941 MFS720941 MPO720941 MZK720941 NJG720941 NTC720941 OCY720941 OMU720941 OWQ720941 PGM720941 PQI720941 QAE720941 QKA720941 QTW720941 RDS720941 RNO720941 RXK720941 SHG720941 SRC720941 TAY720941 TKU720941 TUQ720941 UEM720941 UOI720941 UYE720941 VIA720941 VRW720941 WBS720941 WLO720941 WVK720941 C786477 IY786477 SU786477 ACQ786477 AMM786477 AWI786477 BGE786477 BQA786477 BZW786477 CJS786477 CTO786477 DDK786477 DNG786477 DXC786477 EGY786477 EQU786477 FAQ786477 FKM786477 FUI786477 GEE786477 GOA786477 GXW786477 HHS786477 HRO786477 IBK786477 ILG786477 IVC786477 JEY786477 JOU786477 JYQ786477 KIM786477 KSI786477 LCE786477 LMA786477 LVW786477 MFS786477 MPO786477 MZK786477 NJG786477 NTC786477 OCY786477 OMU786477 OWQ786477 PGM786477 PQI786477 QAE786477 QKA786477 QTW786477 RDS786477 RNO786477 RXK786477 SHG786477 SRC786477 TAY786477 TKU786477 TUQ786477 UEM786477 UOI786477 UYE786477 VIA786477 VRW786477 WBS786477 WLO786477 WVK786477 C852013 IY852013 SU852013 ACQ852013 AMM852013 AWI852013 BGE852013 BQA852013 BZW852013 CJS852013 CTO852013 DDK852013 DNG852013 DXC852013 EGY852013 EQU852013 FAQ852013 FKM852013 FUI852013 GEE852013 GOA852013 GXW852013 HHS852013 HRO852013 IBK852013 ILG852013 IVC852013 JEY852013 JOU852013 JYQ852013 KIM852013 KSI852013 LCE852013 LMA852013 LVW852013 MFS852013 MPO852013 MZK852013 NJG852013 NTC852013 OCY852013 OMU852013 OWQ852013 PGM852013 PQI852013 QAE852013 QKA852013 QTW852013 RDS852013 RNO852013 RXK852013 SHG852013 SRC852013 TAY852013 TKU852013 TUQ852013 UEM852013 UOI852013 UYE852013 VIA852013 VRW852013 WBS852013 WLO852013 WVK852013 C917549 IY917549 SU917549 ACQ917549 AMM917549 AWI917549 BGE917549 BQA917549 BZW917549 CJS917549 CTO917549 DDK917549 DNG917549 DXC917549 EGY917549 EQU917549 FAQ917549 FKM917549 FUI917549 GEE917549 GOA917549 GXW917549 HHS917549 HRO917549 IBK917549 ILG917549 IVC917549 JEY917549 JOU917549 JYQ917549 KIM917549 KSI917549 LCE917549 LMA917549 LVW917549 MFS917549 MPO917549 MZK917549 NJG917549 NTC917549 OCY917549 OMU917549 OWQ917549 PGM917549 PQI917549 QAE917549 QKA917549 QTW917549 RDS917549 RNO917549 RXK917549 SHG917549 SRC917549 TAY917549 TKU917549 TUQ917549 UEM917549 UOI917549 UYE917549 VIA917549 VRW917549 WBS917549 WLO917549 WVK917549 C983085 IY983085 SU983085 ACQ983085 AMM983085 AWI983085 BGE983085 BQA983085 BZW983085 CJS983085 CTO983085 DDK983085 DNG983085 DXC983085 EGY983085 EQU983085 FAQ983085 FKM983085 FUI983085 GEE983085 GOA983085 GXW983085 HHS983085 HRO983085 IBK983085 ILG983085 IVC983085 JEY983085 JOU983085 JYQ983085 KIM983085 KSI983085 LCE983085 LMA983085 LVW983085 MFS983085 MPO983085 MZK983085 NJG983085 NTC983085 OCY983085 OMU983085 OWQ983085 PGM983085 PQI983085 QAE983085 QKA983085 QTW983085 RDS983085 RNO983085 RXK983085 SHG983085 SRC983085 TAY983085 TKU983085 TUQ983085 UEM983085 UOI983085 UYE983085 VIA983085 VRW983085 WBS983085 WLO983085 C45">
      <formula1>$Z$36:$Z$39</formula1>
    </dataValidation>
    <dataValidation type="list" allowBlank="1" sqref="WVJ983085 IX45 ST45 ACP45 AML45 AWH45 BGD45 BPZ45 BZV45 CJR45 CTN45 DDJ45 DNF45 DXB45 EGX45 EQT45 FAP45 FKL45 FUH45 GED45 GNZ45 GXV45 HHR45 HRN45 IBJ45 ILF45 IVB45 JEX45 JOT45 JYP45 KIL45 KSH45 LCD45 LLZ45 LVV45 MFR45 MPN45 MZJ45 NJF45 NTB45 OCX45 OMT45 OWP45 PGL45 PQH45 QAD45 QJZ45 QTV45 RDR45 RNN45 RXJ45 SHF45 SRB45 TAX45 TKT45 TUP45 UEL45 UOH45 UYD45 VHZ45 VRV45 WBR45 WLN45 WVJ45 B65581 IX65581 ST65581 ACP65581 AML65581 AWH65581 BGD65581 BPZ65581 BZV65581 CJR65581 CTN65581 DDJ65581 DNF65581 DXB65581 EGX65581 EQT65581 FAP65581 FKL65581 FUH65581 GED65581 GNZ65581 GXV65581 HHR65581 HRN65581 IBJ65581 ILF65581 IVB65581 JEX65581 JOT65581 JYP65581 KIL65581 KSH65581 LCD65581 LLZ65581 LVV65581 MFR65581 MPN65581 MZJ65581 NJF65581 NTB65581 OCX65581 OMT65581 OWP65581 PGL65581 PQH65581 QAD65581 QJZ65581 QTV65581 RDR65581 RNN65581 RXJ65581 SHF65581 SRB65581 TAX65581 TKT65581 TUP65581 UEL65581 UOH65581 UYD65581 VHZ65581 VRV65581 WBR65581 WLN65581 WVJ65581 B131117 IX131117 ST131117 ACP131117 AML131117 AWH131117 BGD131117 BPZ131117 BZV131117 CJR131117 CTN131117 DDJ131117 DNF131117 DXB131117 EGX131117 EQT131117 FAP131117 FKL131117 FUH131117 GED131117 GNZ131117 GXV131117 HHR131117 HRN131117 IBJ131117 ILF131117 IVB131117 JEX131117 JOT131117 JYP131117 KIL131117 KSH131117 LCD131117 LLZ131117 LVV131117 MFR131117 MPN131117 MZJ131117 NJF131117 NTB131117 OCX131117 OMT131117 OWP131117 PGL131117 PQH131117 QAD131117 QJZ131117 QTV131117 RDR131117 RNN131117 RXJ131117 SHF131117 SRB131117 TAX131117 TKT131117 TUP131117 UEL131117 UOH131117 UYD131117 VHZ131117 VRV131117 WBR131117 WLN131117 WVJ131117 B196653 IX196653 ST196653 ACP196653 AML196653 AWH196653 BGD196653 BPZ196653 BZV196653 CJR196653 CTN196653 DDJ196653 DNF196653 DXB196653 EGX196653 EQT196653 FAP196653 FKL196653 FUH196653 GED196653 GNZ196653 GXV196653 HHR196653 HRN196653 IBJ196653 ILF196653 IVB196653 JEX196653 JOT196653 JYP196653 KIL196653 KSH196653 LCD196653 LLZ196653 LVV196653 MFR196653 MPN196653 MZJ196653 NJF196653 NTB196653 OCX196653 OMT196653 OWP196653 PGL196653 PQH196653 QAD196653 QJZ196653 QTV196653 RDR196653 RNN196653 RXJ196653 SHF196653 SRB196653 TAX196653 TKT196653 TUP196653 UEL196653 UOH196653 UYD196653 VHZ196653 VRV196653 WBR196653 WLN196653 WVJ196653 B262189 IX262189 ST262189 ACP262189 AML262189 AWH262189 BGD262189 BPZ262189 BZV262189 CJR262189 CTN262189 DDJ262189 DNF262189 DXB262189 EGX262189 EQT262189 FAP262189 FKL262189 FUH262189 GED262189 GNZ262189 GXV262189 HHR262189 HRN262189 IBJ262189 ILF262189 IVB262189 JEX262189 JOT262189 JYP262189 KIL262189 KSH262189 LCD262189 LLZ262189 LVV262189 MFR262189 MPN262189 MZJ262189 NJF262189 NTB262189 OCX262189 OMT262189 OWP262189 PGL262189 PQH262189 QAD262189 QJZ262189 QTV262189 RDR262189 RNN262189 RXJ262189 SHF262189 SRB262189 TAX262189 TKT262189 TUP262189 UEL262189 UOH262189 UYD262189 VHZ262189 VRV262189 WBR262189 WLN262189 WVJ262189 B327725 IX327725 ST327725 ACP327725 AML327725 AWH327725 BGD327725 BPZ327725 BZV327725 CJR327725 CTN327725 DDJ327725 DNF327725 DXB327725 EGX327725 EQT327725 FAP327725 FKL327725 FUH327725 GED327725 GNZ327725 GXV327725 HHR327725 HRN327725 IBJ327725 ILF327725 IVB327725 JEX327725 JOT327725 JYP327725 KIL327725 KSH327725 LCD327725 LLZ327725 LVV327725 MFR327725 MPN327725 MZJ327725 NJF327725 NTB327725 OCX327725 OMT327725 OWP327725 PGL327725 PQH327725 QAD327725 QJZ327725 QTV327725 RDR327725 RNN327725 RXJ327725 SHF327725 SRB327725 TAX327725 TKT327725 TUP327725 UEL327725 UOH327725 UYD327725 VHZ327725 VRV327725 WBR327725 WLN327725 WVJ327725 B393261 IX393261 ST393261 ACP393261 AML393261 AWH393261 BGD393261 BPZ393261 BZV393261 CJR393261 CTN393261 DDJ393261 DNF393261 DXB393261 EGX393261 EQT393261 FAP393261 FKL393261 FUH393261 GED393261 GNZ393261 GXV393261 HHR393261 HRN393261 IBJ393261 ILF393261 IVB393261 JEX393261 JOT393261 JYP393261 KIL393261 KSH393261 LCD393261 LLZ393261 LVV393261 MFR393261 MPN393261 MZJ393261 NJF393261 NTB393261 OCX393261 OMT393261 OWP393261 PGL393261 PQH393261 QAD393261 QJZ393261 QTV393261 RDR393261 RNN393261 RXJ393261 SHF393261 SRB393261 TAX393261 TKT393261 TUP393261 UEL393261 UOH393261 UYD393261 VHZ393261 VRV393261 WBR393261 WLN393261 WVJ393261 B458797 IX458797 ST458797 ACP458797 AML458797 AWH458797 BGD458797 BPZ458797 BZV458797 CJR458797 CTN458797 DDJ458797 DNF458797 DXB458797 EGX458797 EQT458797 FAP458797 FKL458797 FUH458797 GED458797 GNZ458797 GXV458797 HHR458797 HRN458797 IBJ458797 ILF458797 IVB458797 JEX458797 JOT458797 JYP458797 KIL458797 KSH458797 LCD458797 LLZ458797 LVV458797 MFR458797 MPN458797 MZJ458797 NJF458797 NTB458797 OCX458797 OMT458797 OWP458797 PGL458797 PQH458797 QAD458797 QJZ458797 QTV458797 RDR458797 RNN458797 RXJ458797 SHF458797 SRB458797 TAX458797 TKT458797 TUP458797 UEL458797 UOH458797 UYD458797 VHZ458797 VRV458797 WBR458797 WLN458797 WVJ458797 B524333 IX524333 ST524333 ACP524333 AML524333 AWH524333 BGD524333 BPZ524333 BZV524333 CJR524333 CTN524333 DDJ524333 DNF524333 DXB524333 EGX524333 EQT524333 FAP524333 FKL524333 FUH524333 GED524333 GNZ524333 GXV524333 HHR524333 HRN524333 IBJ524333 ILF524333 IVB524333 JEX524333 JOT524333 JYP524333 KIL524333 KSH524333 LCD524333 LLZ524333 LVV524333 MFR524333 MPN524333 MZJ524333 NJF524333 NTB524333 OCX524333 OMT524333 OWP524333 PGL524333 PQH524333 QAD524333 QJZ524333 QTV524333 RDR524333 RNN524333 RXJ524333 SHF524333 SRB524333 TAX524333 TKT524333 TUP524333 UEL524333 UOH524333 UYD524333 VHZ524333 VRV524333 WBR524333 WLN524333 WVJ524333 B589869 IX589869 ST589869 ACP589869 AML589869 AWH589869 BGD589869 BPZ589869 BZV589869 CJR589869 CTN589869 DDJ589869 DNF589869 DXB589869 EGX589869 EQT589869 FAP589869 FKL589869 FUH589869 GED589869 GNZ589869 GXV589869 HHR589869 HRN589869 IBJ589869 ILF589869 IVB589869 JEX589869 JOT589869 JYP589869 KIL589869 KSH589869 LCD589869 LLZ589869 LVV589869 MFR589869 MPN589869 MZJ589869 NJF589869 NTB589869 OCX589869 OMT589869 OWP589869 PGL589869 PQH589869 QAD589869 QJZ589869 QTV589869 RDR589869 RNN589869 RXJ589869 SHF589869 SRB589869 TAX589869 TKT589869 TUP589869 UEL589869 UOH589869 UYD589869 VHZ589869 VRV589869 WBR589869 WLN589869 WVJ589869 B655405 IX655405 ST655405 ACP655405 AML655405 AWH655405 BGD655405 BPZ655405 BZV655405 CJR655405 CTN655405 DDJ655405 DNF655405 DXB655405 EGX655405 EQT655405 FAP655405 FKL655405 FUH655405 GED655405 GNZ655405 GXV655405 HHR655405 HRN655405 IBJ655405 ILF655405 IVB655405 JEX655405 JOT655405 JYP655405 KIL655405 KSH655405 LCD655405 LLZ655405 LVV655405 MFR655405 MPN655405 MZJ655405 NJF655405 NTB655405 OCX655405 OMT655405 OWP655405 PGL655405 PQH655405 QAD655405 QJZ655405 QTV655405 RDR655405 RNN655405 RXJ655405 SHF655405 SRB655405 TAX655405 TKT655405 TUP655405 UEL655405 UOH655405 UYD655405 VHZ655405 VRV655405 WBR655405 WLN655405 WVJ655405 B720941 IX720941 ST720941 ACP720941 AML720941 AWH720941 BGD720941 BPZ720941 BZV720941 CJR720941 CTN720941 DDJ720941 DNF720941 DXB720941 EGX720941 EQT720941 FAP720941 FKL720941 FUH720941 GED720941 GNZ720941 GXV720941 HHR720941 HRN720941 IBJ720941 ILF720941 IVB720941 JEX720941 JOT720941 JYP720941 KIL720941 KSH720941 LCD720941 LLZ720941 LVV720941 MFR720941 MPN720941 MZJ720941 NJF720941 NTB720941 OCX720941 OMT720941 OWP720941 PGL720941 PQH720941 QAD720941 QJZ720941 QTV720941 RDR720941 RNN720941 RXJ720941 SHF720941 SRB720941 TAX720941 TKT720941 TUP720941 UEL720941 UOH720941 UYD720941 VHZ720941 VRV720941 WBR720941 WLN720941 WVJ720941 B786477 IX786477 ST786477 ACP786477 AML786477 AWH786477 BGD786477 BPZ786477 BZV786477 CJR786477 CTN786477 DDJ786477 DNF786477 DXB786477 EGX786477 EQT786477 FAP786477 FKL786477 FUH786477 GED786477 GNZ786477 GXV786477 HHR786477 HRN786477 IBJ786477 ILF786477 IVB786477 JEX786477 JOT786477 JYP786477 KIL786477 KSH786477 LCD786477 LLZ786477 LVV786477 MFR786477 MPN786477 MZJ786477 NJF786477 NTB786477 OCX786477 OMT786477 OWP786477 PGL786477 PQH786477 QAD786477 QJZ786477 QTV786477 RDR786477 RNN786477 RXJ786477 SHF786477 SRB786477 TAX786477 TKT786477 TUP786477 UEL786477 UOH786477 UYD786477 VHZ786477 VRV786477 WBR786477 WLN786477 WVJ786477 B852013 IX852013 ST852013 ACP852013 AML852013 AWH852013 BGD852013 BPZ852013 BZV852013 CJR852013 CTN852013 DDJ852013 DNF852013 DXB852013 EGX852013 EQT852013 FAP852013 FKL852013 FUH852013 GED852013 GNZ852013 GXV852013 HHR852013 HRN852013 IBJ852013 ILF852013 IVB852013 JEX852013 JOT852013 JYP852013 KIL852013 KSH852013 LCD852013 LLZ852013 LVV852013 MFR852013 MPN852013 MZJ852013 NJF852013 NTB852013 OCX852013 OMT852013 OWP852013 PGL852013 PQH852013 QAD852013 QJZ852013 QTV852013 RDR852013 RNN852013 RXJ852013 SHF852013 SRB852013 TAX852013 TKT852013 TUP852013 UEL852013 UOH852013 UYD852013 VHZ852013 VRV852013 WBR852013 WLN852013 WVJ852013 B917549 IX917549 ST917549 ACP917549 AML917549 AWH917549 BGD917549 BPZ917549 BZV917549 CJR917549 CTN917549 DDJ917549 DNF917549 DXB917549 EGX917549 EQT917549 FAP917549 FKL917549 FUH917549 GED917549 GNZ917549 GXV917549 HHR917549 HRN917549 IBJ917549 ILF917549 IVB917549 JEX917549 JOT917549 JYP917549 KIL917549 KSH917549 LCD917549 LLZ917549 LVV917549 MFR917549 MPN917549 MZJ917549 NJF917549 NTB917549 OCX917549 OMT917549 OWP917549 PGL917549 PQH917549 QAD917549 QJZ917549 QTV917549 RDR917549 RNN917549 RXJ917549 SHF917549 SRB917549 TAX917549 TKT917549 TUP917549 UEL917549 UOH917549 UYD917549 VHZ917549 VRV917549 WBR917549 WLN917549 WVJ917549 B983085 IX983085 ST983085 ACP983085 AML983085 AWH983085 BGD983085 BPZ983085 BZV983085 CJR983085 CTN983085 DDJ983085 DNF983085 DXB983085 EGX983085 EQT983085 FAP983085 FKL983085 FUH983085 GED983085 GNZ983085 GXV983085 HHR983085 HRN983085 IBJ983085 ILF983085 IVB983085 JEX983085 JOT983085 JYP983085 KIL983085 KSH983085 LCD983085 LLZ983085 LVV983085 MFR983085 MPN983085 MZJ983085 NJF983085 NTB983085 OCX983085 OMT983085 OWP983085 PGL983085 PQH983085 QAD983085 QJZ983085 QTV983085 RDR983085 RNN983085 RXJ983085 SHF983085 SRB983085 TAX983085 TKT983085 TUP983085 UEL983085 UOH983085 UYD983085 VHZ983085 VRV983085 WBR983085 WLN983085 B45">
      <formula1>$Y$36:$Y$38</formula1>
    </dataValidation>
    <dataValidation type="list" allowBlank="1" sqref="WVK983084 IY44 SU44 ACQ44 AMM44 AWI44 BGE44 BQA44 BZW44 CJS44 CTO44 DDK44 DNG44 DXC44 EGY44 EQU44 FAQ44 FKM44 FUI44 GEE44 GOA44 GXW44 HHS44 HRO44 IBK44 ILG44 IVC44 JEY44 JOU44 JYQ44 KIM44 KSI44 LCE44 LMA44 LVW44 MFS44 MPO44 MZK44 NJG44 NTC44 OCY44 OMU44 OWQ44 PGM44 PQI44 QAE44 QKA44 QTW44 RDS44 RNO44 RXK44 SHG44 SRC44 TAY44 TKU44 TUQ44 UEM44 UOI44 UYE44 VIA44 VRW44 WBS44 WLO44 WVK44 C65580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MPO65580 MZK65580 NJG65580 NTC65580 OCY65580 OMU65580 OWQ65580 PGM65580 PQI65580 QAE65580 QKA65580 QTW65580 RDS65580 RNO65580 RXK65580 SHG65580 SRC65580 TAY65580 TKU65580 TUQ65580 UEM65580 UOI65580 UYE65580 VIA65580 VRW65580 WBS65580 WLO65580 WVK65580 C131116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C196652 IY196652 SU196652 ACQ196652 AMM196652 AWI196652 BGE196652 BQA196652 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C262188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PQI262188 QAE262188 QKA262188 QTW262188 RDS262188 RNO262188 RXK262188 SHG262188 SRC262188 TAY262188 TKU262188 TUQ262188 UEM262188 UOI262188 UYE262188 VIA262188 VRW262188 WBS262188 WLO262188 WVK262188 C327724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C393260 IY393260 SU393260 ACQ393260 AMM393260 AWI393260 BGE393260 BQA393260 BZW393260 CJS393260 CTO393260 DDK393260 DNG393260 DXC393260 EGY393260 EQU393260 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C458796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SRC458796 TAY458796 TKU458796 TUQ458796 UEM458796 UOI458796 UYE458796 VIA458796 VRW458796 WBS458796 WLO458796 WVK458796 C524332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C589868 IY589868 SU589868 ACQ589868 AMM589868 AWI589868 BGE589868 BQA589868 BZW589868 CJS589868 CTO589868 DDK589868 DNG589868 DXC589868 EGY589868 EQU589868 FAQ589868 FKM589868 FUI589868 GEE589868 GOA589868 GXW589868 HHS589868 HRO589868 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C655404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VRW655404 WBS655404 WLO655404 WVK655404 C720940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C786476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C852012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C917548 IY917548 SU917548 ACQ917548 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C983084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OCY983084 OMU983084 OWQ983084 PGM983084 PQI983084 QAE983084 QKA983084 QTW983084 RDS983084 RNO983084 RXK983084 SHG983084 SRC983084 TAY983084 TKU983084 TUQ983084 UEM983084 UOI983084 UYE983084 VIA983084 VRW983084 WBS983084 WLO983084 C44">
      <formula1>$X$36:$X$39</formula1>
    </dataValidation>
    <dataValidation type="list" allowBlank="1" sqref="WVJ98308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B44">
      <formula1>$W$36:$W$38</formula1>
    </dataValidation>
    <dataValidation type="list" allowBlank="1" sqref="WVK983083 IY43 SU43 ACQ43 AMM43 AWI43 BGE43 BQA43 BZW43 CJS43 CTO43 DDK43 DNG43 DXC43 EGY43 EQU43 FAQ43 FKM43 FUI43 GEE43 GOA43 GXW43 HHS43 HRO43 IBK43 ILG43 IVC43 JEY43 JOU43 JYQ43 KIM43 KSI43 LCE43 LMA43 LVW43 MFS43 MPO43 MZK43 NJG43 NTC43 OCY43 OMU43 OWQ43 PGM43 PQI43 QAE43 QKA43 QTW43 RDS43 RNO43 RXK43 SHG43 SRC43 TAY43 TKU43 TUQ43 UEM43 UOI43 UYE43 VIA43 VRW43 WBS43 WLO43 WVK43 C65579 IY65579 SU65579 ACQ65579 AMM65579 AWI65579 BGE65579 BQA65579 BZW65579 CJS65579 CTO65579 DDK65579 DNG65579 DXC65579 EGY65579 EQU65579 FAQ65579 FKM65579 FUI65579 GEE65579 GOA65579 GXW65579 HHS65579 HRO65579 IBK65579 ILG65579 IVC65579 JEY65579 JOU65579 JYQ65579 KIM65579 KSI65579 LCE65579 LMA65579 LVW65579 MFS65579 MPO65579 MZK65579 NJG65579 NTC65579 OCY65579 OMU65579 OWQ65579 PGM65579 PQI65579 QAE65579 QKA65579 QTW65579 RDS65579 RNO65579 RXK65579 SHG65579 SRC65579 TAY65579 TKU65579 TUQ65579 UEM65579 UOI65579 UYE65579 VIA65579 VRW65579 WBS65579 WLO65579 WVK65579 C131115 IY131115 SU131115 ACQ131115 AMM131115 AWI131115 BGE131115 BQA131115 BZW131115 CJS131115 CTO131115 DDK131115 DNG131115 DXC131115 EGY131115 EQU131115 FAQ131115 FKM131115 FUI131115 GEE131115 GOA131115 GXW131115 HHS131115 HRO131115 IBK131115 ILG131115 IVC131115 JEY131115 JOU131115 JYQ131115 KIM131115 KSI131115 LCE131115 LMA131115 LVW131115 MFS131115 MPO131115 MZK131115 NJG131115 NTC131115 OCY131115 OMU131115 OWQ131115 PGM131115 PQI131115 QAE131115 QKA131115 QTW131115 RDS131115 RNO131115 RXK131115 SHG131115 SRC131115 TAY131115 TKU131115 TUQ131115 UEM131115 UOI131115 UYE131115 VIA131115 VRW131115 WBS131115 WLO131115 WVK131115 C196651 IY196651 SU196651 ACQ196651 AMM196651 AWI196651 BGE196651 BQA196651 BZW196651 CJS196651 CTO196651 DDK196651 DNG196651 DXC196651 EGY196651 EQU196651 FAQ196651 FKM196651 FUI196651 GEE196651 GOA196651 GXW196651 HHS196651 HRO196651 IBK196651 ILG196651 IVC196651 JEY196651 JOU196651 JYQ196651 KIM196651 KSI196651 LCE196651 LMA196651 LVW196651 MFS196651 MPO196651 MZK196651 NJG196651 NTC196651 OCY196651 OMU196651 OWQ196651 PGM196651 PQI196651 QAE196651 QKA196651 QTW196651 RDS196651 RNO196651 RXK196651 SHG196651 SRC196651 TAY196651 TKU196651 TUQ196651 UEM196651 UOI196651 UYE196651 VIA196651 VRW196651 WBS196651 WLO196651 WVK196651 C262187 IY262187 SU262187 ACQ262187 AMM262187 AWI262187 BGE262187 BQA262187 BZW262187 CJS262187 CTO262187 DDK262187 DNG262187 DXC262187 EGY262187 EQU262187 FAQ262187 FKM262187 FUI262187 GEE262187 GOA262187 GXW262187 HHS262187 HRO262187 IBK262187 ILG262187 IVC262187 JEY262187 JOU262187 JYQ262187 KIM262187 KSI262187 LCE262187 LMA262187 LVW262187 MFS262187 MPO262187 MZK262187 NJG262187 NTC262187 OCY262187 OMU262187 OWQ262187 PGM262187 PQI262187 QAE262187 QKA262187 QTW262187 RDS262187 RNO262187 RXK262187 SHG262187 SRC262187 TAY262187 TKU262187 TUQ262187 UEM262187 UOI262187 UYE262187 VIA262187 VRW262187 WBS262187 WLO262187 WVK262187 C327723 IY327723 SU327723 ACQ327723 AMM327723 AWI327723 BGE327723 BQA327723 BZW327723 CJS327723 CTO327723 DDK327723 DNG327723 DXC327723 EGY327723 EQU327723 FAQ327723 FKM327723 FUI327723 GEE327723 GOA327723 GXW327723 HHS327723 HRO327723 IBK327723 ILG327723 IVC327723 JEY327723 JOU327723 JYQ327723 KIM327723 KSI327723 LCE327723 LMA327723 LVW327723 MFS327723 MPO327723 MZK327723 NJG327723 NTC327723 OCY327723 OMU327723 OWQ327723 PGM327723 PQI327723 QAE327723 QKA327723 QTW327723 RDS327723 RNO327723 RXK327723 SHG327723 SRC327723 TAY327723 TKU327723 TUQ327723 UEM327723 UOI327723 UYE327723 VIA327723 VRW327723 WBS327723 WLO327723 WVK327723 C393259 IY393259 SU393259 ACQ393259 AMM393259 AWI393259 BGE393259 BQA393259 BZW393259 CJS393259 CTO393259 DDK393259 DNG393259 DXC393259 EGY393259 EQU393259 FAQ393259 FKM393259 FUI393259 GEE393259 GOA393259 GXW393259 HHS393259 HRO393259 IBK393259 ILG393259 IVC393259 JEY393259 JOU393259 JYQ393259 KIM393259 KSI393259 LCE393259 LMA393259 LVW393259 MFS393259 MPO393259 MZK393259 NJG393259 NTC393259 OCY393259 OMU393259 OWQ393259 PGM393259 PQI393259 QAE393259 QKA393259 QTW393259 RDS393259 RNO393259 RXK393259 SHG393259 SRC393259 TAY393259 TKU393259 TUQ393259 UEM393259 UOI393259 UYE393259 VIA393259 VRW393259 WBS393259 WLO393259 WVK393259 C458795 IY458795 SU458795 ACQ458795 AMM458795 AWI458795 BGE458795 BQA458795 BZW458795 CJS458795 CTO458795 DDK458795 DNG458795 DXC458795 EGY458795 EQU458795 FAQ458795 FKM458795 FUI458795 GEE458795 GOA458795 GXW458795 HHS458795 HRO458795 IBK458795 ILG458795 IVC458795 JEY458795 JOU458795 JYQ458795 KIM458795 KSI458795 LCE458795 LMA458795 LVW458795 MFS458795 MPO458795 MZK458795 NJG458795 NTC458795 OCY458795 OMU458795 OWQ458795 PGM458795 PQI458795 QAE458795 QKA458795 QTW458795 RDS458795 RNO458795 RXK458795 SHG458795 SRC458795 TAY458795 TKU458795 TUQ458795 UEM458795 UOI458795 UYE458795 VIA458795 VRW458795 WBS458795 WLO458795 WVK458795 C524331 IY524331 SU524331 ACQ524331 AMM524331 AWI524331 BGE524331 BQA524331 BZW524331 CJS524331 CTO524331 DDK524331 DNG524331 DXC524331 EGY524331 EQU524331 FAQ524331 FKM524331 FUI524331 GEE524331 GOA524331 GXW524331 HHS524331 HRO524331 IBK524331 ILG524331 IVC524331 JEY524331 JOU524331 JYQ524331 KIM524331 KSI524331 LCE524331 LMA524331 LVW524331 MFS524331 MPO524331 MZK524331 NJG524331 NTC524331 OCY524331 OMU524331 OWQ524331 PGM524331 PQI524331 QAE524331 QKA524331 QTW524331 RDS524331 RNO524331 RXK524331 SHG524331 SRC524331 TAY524331 TKU524331 TUQ524331 UEM524331 UOI524331 UYE524331 VIA524331 VRW524331 WBS524331 WLO524331 WVK524331 C589867 IY589867 SU589867 ACQ589867 AMM589867 AWI589867 BGE589867 BQA589867 BZW589867 CJS589867 CTO589867 DDK589867 DNG589867 DXC589867 EGY589867 EQU589867 FAQ589867 FKM589867 FUI589867 GEE589867 GOA589867 GXW589867 HHS589867 HRO589867 IBK589867 ILG589867 IVC589867 JEY589867 JOU589867 JYQ589867 KIM589867 KSI589867 LCE589867 LMA589867 LVW589867 MFS589867 MPO589867 MZK589867 NJG589867 NTC589867 OCY589867 OMU589867 OWQ589867 PGM589867 PQI589867 QAE589867 QKA589867 QTW589867 RDS589867 RNO589867 RXK589867 SHG589867 SRC589867 TAY589867 TKU589867 TUQ589867 UEM589867 UOI589867 UYE589867 VIA589867 VRW589867 WBS589867 WLO589867 WVK589867 C655403 IY655403 SU655403 ACQ655403 AMM655403 AWI655403 BGE655403 BQA655403 BZW655403 CJS655403 CTO655403 DDK655403 DNG655403 DXC655403 EGY655403 EQU655403 FAQ655403 FKM655403 FUI655403 GEE655403 GOA655403 GXW655403 HHS655403 HRO655403 IBK655403 ILG655403 IVC655403 JEY655403 JOU655403 JYQ655403 KIM655403 KSI655403 LCE655403 LMA655403 LVW655403 MFS655403 MPO655403 MZK655403 NJG655403 NTC655403 OCY655403 OMU655403 OWQ655403 PGM655403 PQI655403 QAE655403 QKA655403 QTW655403 RDS655403 RNO655403 RXK655403 SHG655403 SRC655403 TAY655403 TKU655403 TUQ655403 UEM655403 UOI655403 UYE655403 VIA655403 VRW655403 WBS655403 WLO655403 WVK655403 C720939 IY720939 SU720939 ACQ720939 AMM720939 AWI720939 BGE720939 BQA720939 BZW720939 CJS720939 CTO720939 DDK720939 DNG720939 DXC720939 EGY720939 EQU720939 FAQ720939 FKM720939 FUI720939 GEE720939 GOA720939 GXW720939 HHS720939 HRO720939 IBK720939 ILG720939 IVC720939 JEY720939 JOU720939 JYQ720939 KIM720939 KSI720939 LCE720939 LMA720939 LVW720939 MFS720939 MPO720939 MZK720939 NJG720939 NTC720939 OCY720939 OMU720939 OWQ720939 PGM720939 PQI720939 QAE720939 QKA720939 QTW720939 RDS720939 RNO720939 RXK720939 SHG720939 SRC720939 TAY720939 TKU720939 TUQ720939 UEM720939 UOI720939 UYE720939 VIA720939 VRW720939 WBS720939 WLO720939 WVK720939 C786475 IY786475 SU786475 ACQ786475 AMM786475 AWI786475 BGE786475 BQA786475 BZW786475 CJS786475 CTO786475 DDK786475 DNG786475 DXC786475 EGY786475 EQU786475 FAQ786475 FKM786475 FUI786475 GEE786475 GOA786475 GXW786475 HHS786475 HRO786475 IBK786475 ILG786475 IVC786475 JEY786475 JOU786475 JYQ786475 KIM786475 KSI786475 LCE786475 LMA786475 LVW786475 MFS786475 MPO786475 MZK786475 NJG786475 NTC786475 OCY786475 OMU786475 OWQ786475 PGM786475 PQI786475 QAE786475 QKA786475 QTW786475 RDS786475 RNO786475 RXK786475 SHG786475 SRC786475 TAY786475 TKU786475 TUQ786475 UEM786475 UOI786475 UYE786475 VIA786475 VRW786475 WBS786475 WLO786475 WVK786475 C852011 IY852011 SU852011 ACQ852011 AMM852011 AWI852011 BGE852011 BQA852011 BZW852011 CJS852011 CTO852011 DDK852011 DNG852011 DXC852011 EGY852011 EQU852011 FAQ852011 FKM852011 FUI852011 GEE852011 GOA852011 GXW852011 HHS852011 HRO852011 IBK852011 ILG852011 IVC852011 JEY852011 JOU852011 JYQ852011 KIM852011 KSI852011 LCE852011 LMA852011 LVW852011 MFS852011 MPO852011 MZK852011 NJG852011 NTC852011 OCY852011 OMU852011 OWQ852011 PGM852011 PQI852011 QAE852011 QKA852011 QTW852011 RDS852011 RNO852011 RXK852011 SHG852011 SRC852011 TAY852011 TKU852011 TUQ852011 UEM852011 UOI852011 UYE852011 VIA852011 VRW852011 WBS852011 WLO852011 WVK852011 C917547 IY917547 SU917547 ACQ917547 AMM917547 AWI917547 BGE917547 BQA917547 BZW917547 CJS917547 CTO917547 DDK917547 DNG917547 DXC917547 EGY917547 EQU917547 FAQ917547 FKM917547 FUI917547 GEE917547 GOA917547 GXW917547 HHS917547 HRO917547 IBK917547 ILG917547 IVC917547 JEY917547 JOU917547 JYQ917547 KIM917547 KSI917547 LCE917547 LMA917547 LVW917547 MFS917547 MPO917547 MZK917547 NJG917547 NTC917547 OCY917547 OMU917547 OWQ917547 PGM917547 PQI917547 QAE917547 QKA917547 QTW917547 RDS917547 RNO917547 RXK917547 SHG917547 SRC917547 TAY917547 TKU917547 TUQ917547 UEM917547 UOI917547 UYE917547 VIA917547 VRW917547 WBS917547 WLO917547 WVK917547 C983083 IY983083 SU983083 ACQ983083 AMM983083 AWI983083 BGE983083 BQA983083 BZW983083 CJS983083 CTO983083 DDK983083 DNG983083 DXC983083 EGY983083 EQU983083 FAQ983083 FKM983083 FUI983083 GEE983083 GOA983083 GXW983083 HHS983083 HRO983083 IBK983083 ILG983083 IVC983083 JEY983083 JOU983083 JYQ983083 KIM983083 KSI983083 LCE983083 LMA983083 LVW983083 MFS983083 MPO983083 MZK983083 NJG983083 NTC983083 OCY983083 OMU983083 OWQ983083 PGM983083 PQI983083 QAE983083 QKA983083 QTW983083 RDS983083 RNO983083 RXK983083 SHG983083 SRC983083 TAY983083 TKU983083 TUQ983083 UEM983083 UOI983083 UYE983083 VIA983083 VRW983083 WBS983083 WLO983083 C43">
      <formula1>$V$36:$V$39</formula1>
    </dataValidation>
    <dataValidation type="list" allowBlank="1" sqref="WVJ983083 IX43 ST43 ACP43 AML43 AWH43 BGD43 BPZ43 BZV43 CJR43 CTN43 DDJ43 DNF43 DXB43 EGX43 EQT43 FAP43 FKL43 FUH43 GED43 GNZ43 GXV43 HHR43 HRN43 IBJ43 ILF43 IVB43 JEX43 JOT43 JYP43 KIL43 KSH43 LCD43 LLZ43 LVV43 MFR43 MPN43 MZJ43 NJF43 NTB43 OCX43 OMT43 OWP43 PGL43 PQH43 QAD43 QJZ43 QTV43 RDR43 RNN43 RXJ43 SHF43 SRB43 TAX43 TKT43 TUP43 UEL43 UOH43 UYD43 VHZ43 VRV43 WBR43 WLN43 WVJ43 B65579 IX65579 ST65579 ACP65579 AML65579 AWH65579 BGD65579 BPZ65579 BZV65579 CJR65579 CTN65579 DDJ65579 DNF65579 DXB65579 EGX65579 EQT65579 FAP65579 FKL65579 FUH65579 GED65579 GNZ65579 GXV65579 HHR65579 HRN65579 IBJ65579 ILF65579 IVB65579 JEX65579 JOT65579 JYP65579 KIL65579 KSH65579 LCD65579 LLZ65579 LVV65579 MFR65579 MPN65579 MZJ65579 NJF65579 NTB65579 OCX65579 OMT65579 OWP65579 PGL65579 PQH65579 QAD65579 QJZ65579 QTV65579 RDR65579 RNN65579 RXJ65579 SHF65579 SRB65579 TAX65579 TKT65579 TUP65579 UEL65579 UOH65579 UYD65579 VHZ65579 VRV65579 WBR65579 WLN65579 WVJ65579 B131115 IX131115 ST131115 ACP131115 AML131115 AWH131115 BGD131115 BPZ131115 BZV131115 CJR131115 CTN131115 DDJ131115 DNF131115 DXB131115 EGX131115 EQT131115 FAP131115 FKL131115 FUH131115 GED131115 GNZ131115 GXV131115 HHR131115 HRN131115 IBJ131115 ILF131115 IVB131115 JEX131115 JOT131115 JYP131115 KIL131115 KSH131115 LCD131115 LLZ131115 LVV131115 MFR131115 MPN131115 MZJ131115 NJF131115 NTB131115 OCX131115 OMT131115 OWP131115 PGL131115 PQH131115 QAD131115 QJZ131115 QTV131115 RDR131115 RNN131115 RXJ131115 SHF131115 SRB131115 TAX131115 TKT131115 TUP131115 UEL131115 UOH131115 UYD131115 VHZ131115 VRV131115 WBR131115 WLN131115 WVJ131115 B196651 IX196651 ST196651 ACP196651 AML196651 AWH196651 BGD196651 BPZ196651 BZV196651 CJR196651 CTN196651 DDJ196651 DNF196651 DXB196651 EGX196651 EQT196651 FAP196651 FKL196651 FUH196651 GED196651 GNZ196651 GXV196651 HHR196651 HRN196651 IBJ196651 ILF196651 IVB196651 JEX196651 JOT196651 JYP196651 KIL196651 KSH196651 LCD196651 LLZ196651 LVV196651 MFR196651 MPN196651 MZJ196651 NJF196651 NTB196651 OCX196651 OMT196651 OWP196651 PGL196651 PQH196651 QAD196651 QJZ196651 QTV196651 RDR196651 RNN196651 RXJ196651 SHF196651 SRB196651 TAX196651 TKT196651 TUP196651 UEL196651 UOH196651 UYD196651 VHZ196651 VRV196651 WBR196651 WLN196651 WVJ196651 B262187 IX262187 ST262187 ACP262187 AML262187 AWH262187 BGD262187 BPZ262187 BZV262187 CJR262187 CTN262187 DDJ262187 DNF262187 DXB262187 EGX262187 EQT262187 FAP262187 FKL262187 FUH262187 GED262187 GNZ262187 GXV262187 HHR262187 HRN262187 IBJ262187 ILF262187 IVB262187 JEX262187 JOT262187 JYP262187 KIL262187 KSH262187 LCD262187 LLZ262187 LVV262187 MFR262187 MPN262187 MZJ262187 NJF262187 NTB262187 OCX262187 OMT262187 OWP262187 PGL262187 PQH262187 QAD262187 QJZ262187 QTV262187 RDR262187 RNN262187 RXJ262187 SHF262187 SRB262187 TAX262187 TKT262187 TUP262187 UEL262187 UOH262187 UYD262187 VHZ262187 VRV262187 WBR262187 WLN262187 WVJ262187 B327723 IX327723 ST327723 ACP327723 AML327723 AWH327723 BGD327723 BPZ327723 BZV327723 CJR327723 CTN327723 DDJ327723 DNF327723 DXB327723 EGX327723 EQT327723 FAP327723 FKL327723 FUH327723 GED327723 GNZ327723 GXV327723 HHR327723 HRN327723 IBJ327723 ILF327723 IVB327723 JEX327723 JOT327723 JYP327723 KIL327723 KSH327723 LCD327723 LLZ327723 LVV327723 MFR327723 MPN327723 MZJ327723 NJF327723 NTB327723 OCX327723 OMT327723 OWP327723 PGL327723 PQH327723 QAD327723 QJZ327723 QTV327723 RDR327723 RNN327723 RXJ327723 SHF327723 SRB327723 TAX327723 TKT327723 TUP327723 UEL327723 UOH327723 UYD327723 VHZ327723 VRV327723 WBR327723 WLN327723 WVJ327723 B393259 IX393259 ST393259 ACP393259 AML393259 AWH393259 BGD393259 BPZ393259 BZV393259 CJR393259 CTN393259 DDJ393259 DNF393259 DXB393259 EGX393259 EQT393259 FAP393259 FKL393259 FUH393259 GED393259 GNZ393259 GXV393259 HHR393259 HRN393259 IBJ393259 ILF393259 IVB393259 JEX393259 JOT393259 JYP393259 KIL393259 KSH393259 LCD393259 LLZ393259 LVV393259 MFR393259 MPN393259 MZJ393259 NJF393259 NTB393259 OCX393259 OMT393259 OWP393259 PGL393259 PQH393259 QAD393259 QJZ393259 QTV393259 RDR393259 RNN393259 RXJ393259 SHF393259 SRB393259 TAX393259 TKT393259 TUP393259 UEL393259 UOH393259 UYD393259 VHZ393259 VRV393259 WBR393259 WLN393259 WVJ393259 B458795 IX458795 ST458795 ACP458795 AML458795 AWH458795 BGD458795 BPZ458795 BZV458795 CJR458795 CTN458795 DDJ458795 DNF458795 DXB458795 EGX458795 EQT458795 FAP458795 FKL458795 FUH458795 GED458795 GNZ458795 GXV458795 HHR458795 HRN458795 IBJ458795 ILF458795 IVB458795 JEX458795 JOT458795 JYP458795 KIL458795 KSH458795 LCD458795 LLZ458795 LVV458795 MFR458795 MPN458795 MZJ458795 NJF458795 NTB458795 OCX458795 OMT458795 OWP458795 PGL458795 PQH458795 QAD458795 QJZ458795 QTV458795 RDR458795 RNN458795 RXJ458795 SHF458795 SRB458795 TAX458795 TKT458795 TUP458795 UEL458795 UOH458795 UYD458795 VHZ458795 VRV458795 WBR458795 WLN458795 WVJ458795 B524331 IX524331 ST524331 ACP524331 AML524331 AWH524331 BGD524331 BPZ524331 BZV524331 CJR524331 CTN524331 DDJ524331 DNF524331 DXB524331 EGX524331 EQT524331 FAP524331 FKL524331 FUH524331 GED524331 GNZ524331 GXV524331 HHR524331 HRN524331 IBJ524331 ILF524331 IVB524331 JEX524331 JOT524331 JYP524331 KIL524331 KSH524331 LCD524331 LLZ524331 LVV524331 MFR524331 MPN524331 MZJ524331 NJF524331 NTB524331 OCX524331 OMT524331 OWP524331 PGL524331 PQH524331 QAD524331 QJZ524331 QTV524331 RDR524331 RNN524331 RXJ524331 SHF524331 SRB524331 TAX524331 TKT524331 TUP524331 UEL524331 UOH524331 UYD524331 VHZ524331 VRV524331 WBR524331 WLN524331 WVJ524331 B589867 IX589867 ST589867 ACP589867 AML589867 AWH589867 BGD589867 BPZ589867 BZV589867 CJR589867 CTN589867 DDJ589867 DNF589867 DXB589867 EGX589867 EQT589867 FAP589867 FKL589867 FUH589867 GED589867 GNZ589867 GXV589867 HHR589867 HRN589867 IBJ589867 ILF589867 IVB589867 JEX589867 JOT589867 JYP589867 KIL589867 KSH589867 LCD589867 LLZ589867 LVV589867 MFR589867 MPN589867 MZJ589867 NJF589867 NTB589867 OCX589867 OMT589867 OWP589867 PGL589867 PQH589867 QAD589867 QJZ589867 QTV589867 RDR589867 RNN589867 RXJ589867 SHF589867 SRB589867 TAX589867 TKT589867 TUP589867 UEL589867 UOH589867 UYD589867 VHZ589867 VRV589867 WBR589867 WLN589867 WVJ589867 B655403 IX655403 ST655403 ACP655403 AML655403 AWH655403 BGD655403 BPZ655403 BZV655403 CJR655403 CTN655403 DDJ655403 DNF655403 DXB655403 EGX655403 EQT655403 FAP655403 FKL655403 FUH655403 GED655403 GNZ655403 GXV655403 HHR655403 HRN655403 IBJ655403 ILF655403 IVB655403 JEX655403 JOT655403 JYP655403 KIL655403 KSH655403 LCD655403 LLZ655403 LVV655403 MFR655403 MPN655403 MZJ655403 NJF655403 NTB655403 OCX655403 OMT655403 OWP655403 PGL655403 PQH655403 QAD655403 QJZ655403 QTV655403 RDR655403 RNN655403 RXJ655403 SHF655403 SRB655403 TAX655403 TKT655403 TUP655403 UEL655403 UOH655403 UYD655403 VHZ655403 VRV655403 WBR655403 WLN655403 WVJ655403 B720939 IX720939 ST720939 ACP720939 AML720939 AWH720939 BGD720939 BPZ720939 BZV720939 CJR720939 CTN720939 DDJ720939 DNF720939 DXB720939 EGX720939 EQT720939 FAP720939 FKL720939 FUH720939 GED720939 GNZ720939 GXV720939 HHR720939 HRN720939 IBJ720939 ILF720939 IVB720939 JEX720939 JOT720939 JYP720939 KIL720939 KSH720939 LCD720939 LLZ720939 LVV720939 MFR720939 MPN720939 MZJ720939 NJF720939 NTB720939 OCX720939 OMT720939 OWP720939 PGL720939 PQH720939 QAD720939 QJZ720939 QTV720939 RDR720939 RNN720939 RXJ720939 SHF720939 SRB720939 TAX720939 TKT720939 TUP720939 UEL720939 UOH720939 UYD720939 VHZ720939 VRV720939 WBR720939 WLN720939 WVJ720939 B786475 IX786475 ST786475 ACP786475 AML786475 AWH786475 BGD786475 BPZ786475 BZV786475 CJR786475 CTN786475 DDJ786475 DNF786475 DXB786475 EGX786475 EQT786475 FAP786475 FKL786475 FUH786475 GED786475 GNZ786475 GXV786475 HHR786475 HRN786475 IBJ786475 ILF786475 IVB786475 JEX786475 JOT786475 JYP786475 KIL786475 KSH786475 LCD786475 LLZ786475 LVV786475 MFR786475 MPN786475 MZJ786475 NJF786475 NTB786475 OCX786475 OMT786475 OWP786475 PGL786475 PQH786475 QAD786475 QJZ786475 QTV786475 RDR786475 RNN786475 RXJ786475 SHF786475 SRB786475 TAX786475 TKT786475 TUP786475 UEL786475 UOH786475 UYD786475 VHZ786475 VRV786475 WBR786475 WLN786475 WVJ786475 B852011 IX852011 ST852011 ACP852011 AML852011 AWH852011 BGD852011 BPZ852011 BZV852011 CJR852011 CTN852011 DDJ852011 DNF852011 DXB852011 EGX852011 EQT852011 FAP852011 FKL852011 FUH852011 GED852011 GNZ852011 GXV852011 HHR852011 HRN852011 IBJ852011 ILF852011 IVB852011 JEX852011 JOT852011 JYP852011 KIL852011 KSH852011 LCD852011 LLZ852011 LVV852011 MFR852011 MPN852011 MZJ852011 NJF852011 NTB852011 OCX852011 OMT852011 OWP852011 PGL852011 PQH852011 QAD852011 QJZ852011 QTV852011 RDR852011 RNN852011 RXJ852011 SHF852011 SRB852011 TAX852011 TKT852011 TUP852011 UEL852011 UOH852011 UYD852011 VHZ852011 VRV852011 WBR852011 WLN852011 WVJ852011 B917547 IX917547 ST917547 ACP917547 AML917547 AWH917547 BGD917547 BPZ917547 BZV917547 CJR917547 CTN917547 DDJ917547 DNF917547 DXB917547 EGX917547 EQT917547 FAP917547 FKL917547 FUH917547 GED917547 GNZ917547 GXV917547 HHR917547 HRN917547 IBJ917547 ILF917547 IVB917547 JEX917547 JOT917547 JYP917547 KIL917547 KSH917547 LCD917547 LLZ917547 LVV917547 MFR917547 MPN917547 MZJ917547 NJF917547 NTB917547 OCX917547 OMT917547 OWP917547 PGL917547 PQH917547 QAD917547 QJZ917547 QTV917547 RDR917547 RNN917547 RXJ917547 SHF917547 SRB917547 TAX917547 TKT917547 TUP917547 UEL917547 UOH917547 UYD917547 VHZ917547 VRV917547 WBR917547 WLN917547 WVJ917547 B983083 IX983083 ST983083 ACP983083 AML983083 AWH983083 BGD983083 BPZ983083 BZV983083 CJR983083 CTN983083 DDJ983083 DNF983083 DXB983083 EGX983083 EQT983083 FAP983083 FKL983083 FUH983083 GED983083 GNZ983083 GXV983083 HHR983083 HRN983083 IBJ983083 ILF983083 IVB983083 JEX983083 JOT983083 JYP983083 KIL983083 KSH983083 LCD983083 LLZ983083 LVV983083 MFR983083 MPN983083 MZJ983083 NJF983083 NTB983083 OCX983083 OMT983083 OWP983083 PGL983083 PQH983083 QAD983083 QJZ983083 QTV983083 RDR983083 RNN983083 RXJ983083 SHF983083 SRB983083 TAX983083 TKT983083 TUP983083 UEL983083 UOH983083 UYD983083 VHZ983083 VRV983083 WBR983083 WLN983083 B43">
      <formula1>$U$36:$U$38</formula1>
    </dataValidation>
    <dataValidation type="list" allowBlank="1" sqref="WVK983082 IY42 SU42 ACQ42 AMM42 AWI42 BGE42 BQA42 BZW42 CJS42 CTO42 DDK42 DNG42 DXC42 EGY42 EQU42 FAQ42 FKM42 FUI42 GEE42 GOA42 GXW42 HHS42 HRO42 IBK42 ILG42 IVC42 JEY42 JOU42 JYQ42 KIM42 KSI42 LCE42 LMA42 LVW42 MFS42 MPO42 MZK42 NJG42 NTC42 OCY42 OMU42 OWQ42 PGM42 PQI42 QAE42 QKA42 QTW42 RDS42 RNO42 RXK42 SHG42 SRC42 TAY42 TKU42 TUQ42 UEM42 UOI42 UYE42 VIA42 VRW42 WBS42 WLO42 WVK42 C65578 IY65578 SU65578 ACQ65578 AMM65578 AWI65578 BGE65578 BQA65578 BZW65578 CJS65578 CTO65578 DDK65578 DNG65578 DXC65578 EGY65578 EQU65578 FAQ65578 FKM65578 FUI65578 GEE65578 GOA65578 GXW65578 HHS65578 HRO65578 IBK65578 ILG65578 IVC65578 JEY65578 JOU65578 JYQ65578 KIM65578 KSI65578 LCE65578 LMA65578 LVW65578 MFS65578 MPO65578 MZK65578 NJG65578 NTC65578 OCY65578 OMU65578 OWQ65578 PGM65578 PQI65578 QAE65578 QKA65578 QTW65578 RDS65578 RNO65578 RXK65578 SHG65578 SRC65578 TAY65578 TKU65578 TUQ65578 UEM65578 UOI65578 UYE65578 VIA65578 VRW65578 WBS65578 WLO65578 WVK65578 C131114 IY131114 SU131114 ACQ131114 AMM131114 AWI131114 BGE131114 BQA131114 BZW131114 CJS131114 CTO131114 DDK131114 DNG131114 DXC131114 EGY131114 EQU131114 FAQ131114 FKM131114 FUI131114 GEE131114 GOA131114 GXW131114 HHS131114 HRO131114 IBK131114 ILG131114 IVC131114 JEY131114 JOU131114 JYQ131114 KIM131114 KSI131114 LCE131114 LMA131114 LVW131114 MFS131114 MPO131114 MZK131114 NJG131114 NTC131114 OCY131114 OMU131114 OWQ131114 PGM131114 PQI131114 QAE131114 QKA131114 QTW131114 RDS131114 RNO131114 RXK131114 SHG131114 SRC131114 TAY131114 TKU131114 TUQ131114 UEM131114 UOI131114 UYE131114 VIA131114 VRW131114 WBS131114 WLO131114 WVK131114 C196650 IY196650 SU196650 ACQ196650 AMM196650 AWI196650 BGE196650 BQA196650 BZW196650 CJS196650 CTO196650 DDK196650 DNG196650 DXC196650 EGY196650 EQU196650 FAQ196650 FKM196650 FUI196650 GEE196650 GOA196650 GXW196650 HHS196650 HRO196650 IBK196650 ILG196650 IVC196650 JEY196650 JOU196650 JYQ196650 KIM196650 KSI196650 LCE196650 LMA196650 LVW196650 MFS196650 MPO196650 MZK196650 NJG196650 NTC196650 OCY196650 OMU196650 OWQ196650 PGM196650 PQI196650 QAE196650 QKA196650 QTW196650 RDS196650 RNO196650 RXK196650 SHG196650 SRC196650 TAY196650 TKU196650 TUQ196650 UEM196650 UOI196650 UYE196650 VIA196650 VRW196650 WBS196650 WLO196650 WVK196650 C262186 IY262186 SU262186 ACQ262186 AMM262186 AWI262186 BGE262186 BQA262186 BZW262186 CJS262186 CTO262186 DDK262186 DNG262186 DXC262186 EGY262186 EQU262186 FAQ262186 FKM262186 FUI262186 GEE262186 GOA262186 GXW262186 HHS262186 HRO262186 IBK262186 ILG262186 IVC262186 JEY262186 JOU262186 JYQ262186 KIM262186 KSI262186 LCE262186 LMA262186 LVW262186 MFS262186 MPO262186 MZK262186 NJG262186 NTC262186 OCY262186 OMU262186 OWQ262186 PGM262186 PQI262186 QAE262186 QKA262186 QTW262186 RDS262186 RNO262186 RXK262186 SHG262186 SRC262186 TAY262186 TKU262186 TUQ262186 UEM262186 UOI262186 UYE262186 VIA262186 VRW262186 WBS262186 WLO262186 WVK262186 C327722 IY327722 SU327722 ACQ327722 AMM327722 AWI327722 BGE327722 BQA327722 BZW327722 CJS327722 CTO327722 DDK327722 DNG327722 DXC327722 EGY327722 EQU327722 FAQ327722 FKM327722 FUI327722 GEE327722 GOA327722 GXW327722 HHS327722 HRO327722 IBK327722 ILG327722 IVC327722 JEY327722 JOU327722 JYQ327722 KIM327722 KSI327722 LCE327722 LMA327722 LVW327722 MFS327722 MPO327722 MZK327722 NJG327722 NTC327722 OCY327722 OMU327722 OWQ327722 PGM327722 PQI327722 QAE327722 QKA327722 QTW327722 RDS327722 RNO327722 RXK327722 SHG327722 SRC327722 TAY327722 TKU327722 TUQ327722 UEM327722 UOI327722 UYE327722 VIA327722 VRW327722 WBS327722 WLO327722 WVK327722 C393258 IY393258 SU393258 ACQ393258 AMM393258 AWI393258 BGE393258 BQA393258 BZW393258 CJS393258 CTO393258 DDK393258 DNG393258 DXC393258 EGY393258 EQU393258 FAQ393258 FKM393258 FUI393258 GEE393258 GOA393258 GXW393258 HHS393258 HRO393258 IBK393258 ILG393258 IVC393258 JEY393258 JOU393258 JYQ393258 KIM393258 KSI393258 LCE393258 LMA393258 LVW393258 MFS393258 MPO393258 MZK393258 NJG393258 NTC393258 OCY393258 OMU393258 OWQ393258 PGM393258 PQI393258 QAE393258 QKA393258 QTW393258 RDS393258 RNO393258 RXK393258 SHG393258 SRC393258 TAY393258 TKU393258 TUQ393258 UEM393258 UOI393258 UYE393258 VIA393258 VRW393258 WBS393258 WLO393258 WVK393258 C458794 IY458794 SU458794 ACQ458794 AMM458794 AWI458794 BGE458794 BQA458794 BZW458794 CJS458794 CTO458794 DDK458794 DNG458794 DXC458794 EGY458794 EQU458794 FAQ458794 FKM458794 FUI458794 GEE458794 GOA458794 GXW458794 HHS458794 HRO458794 IBK458794 ILG458794 IVC458794 JEY458794 JOU458794 JYQ458794 KIM458794 KSI458794 LCE458794 LMA458794 LVW458794 MFS458794 MPO458794 MZK458794 NJG458794 NTC458794 OCY458794 OMU458794 OWQ458794 PGM458794 PQI458794 QAE458794 QKA458794 QTW458794 RDS458794 RNO458794 RXK458794 SHG458794 SRC458794 TAY458794 TKU458794 TUQ458794 UEM458794 UOI458794 UYE458794 VIA458794 VRW458794 WBS458794 WLO458794 WVK458794 C524330 IY524330 SU524330 ACQ524330 AMM524330 AWI524330 BGE524330 BQA524330 BZW524330 CJS524330 CTO524330 DDK524330 DNG524330 DXC524330 EGY524330 EQU524330 FAQ524330 FKM524330 FUI524330 GEE524330 GOA524330 GXW524330 HHS524330 HRO524330 IBK524330 ILG524330 IVC524330 JEY524330 JOU524330 JYQ524330 KIM524330 KSI524330 LCE524330 LMA524330 LVW524330 MFS524330 MPO524330 MZK524330 NJG524330 NTC524330 OCY524330 OMU524330 OWQ524330 PGM524330 PQI524330 QAE524330 QKA524330 QTW524330 RDS524330 RNO524330 RXK524330 SHG524330 SRC524330 TAY524330 TKU524330 TUQ524330 UEM524330 UOI524330 UYE524330 VIA524330 VRW524330 WBS524330 WLO524330 WVK524330 C589866 IY589866 SU589866 ACQ589866 AMM589866 AWI589866 BGE589866 BQA589866 BZW589866 CJS589866 CTO589866 DDK589866 DNG589866 DXC589866 EGY589866 EQU589866 FAQ589866 FKM589866 FUI589866 GEE589866 GOA589866 GXW589866 HHS589866 HRO589866 IBK589866 ILG589866 IVC589866 JEY589866 JOU589866 JYQ589866 KIM589866 KSI589866 LCE589866 LMA589866 LVW589866 MFS589866 MPO589866 MZK589866 NJG589866 NTC589866 OCY589866 OMU589866 OWQ589866 PGM589866 PQI589866 QAE589866 QKA589866 QTW589866 RDS589866 RNO589866 RXK589866 SHG589866 SRC589866 TAY589866 TKU589866 TUQ589866 UEM589866 UOI589866 UYE589866 VIA589866 VRW589866 WBS589866 WLO589866 WVK589866 C655402 IY655402 SU655402 ACQ655402 AMM655402 AWI655402 BGE655402 BQA655402 BZW655402 CJS655402 CTO655402 DDK655402 DNG655402 DXC655402 EGY655402 EQU655402 FAQ655402 FKM655402 FUI655402 GEE655402 GOA655402 GXW655402 HHS655402 HRO655402 IBK655402 ILG655402 IVC655402 JEY655402 JOU655402 JYQ655402 KIM655402 KSI655402 LCE655402 LMA655402 LVW655402 MFS655402 MPO655402 MZK655402 NJG655402 NTC655402 OCY655402 OMU655402 OWQ655402 PGM655402 PQI655402 QAE655402 QKA655402 QTW655402 RDS655402 RNO655402 RXK655402 SHG655402 SRC655402 TAY655402 TKU655402 TUQ655402 UEM655402 UOI655402 UYE655402 VIA655402 VRW655402 WBS655402 WLO655402 WVK655402 C720938 IY720938 SU720938 ACQ720938 AMM720938 AWI720938 BGE720938 BQA720938 BZW720938 CJS720938 CTO720938 DDK720938 DNG720938 DXC720938 EGY720938 EQU720938 FAQ720938 FKM720938 FUI720938 GEE720938 GOA720938 GXW720938 HHS720938 HRO720938 IBK720938 ILG720938 IVC720938 JEY720938 JOU720938 JYQ720938 KIM720938 KSI720938 LCE720938 LMA720938 LVW720938 MFS720938 MPO720938 MZK720938 NJG720938 NTC720938 OCY720938 OMU720938 OWQ720938 PGM720938 PQI720938 QAE720938 QKA720938 QTW720938 RDS720938 RNO720938 RXK720938 SHG720938 SRC720938 TAY720938 TKU720938 TUQ720938 UEM720938 UOI720938 UYE720938 VIA720938 VRW720938 WBS720938 WLO720938 WVK720938 C786474 IY786474 SU786474 ACQ786474 AMM786474 AWI786474 BGE786474 BQA786474 BZW786474 CJS786474 CTO786474 DDK786474 DNG786474 DXC786474 EGY786474 EQU786474 FAQ786474 FKM786474 FUI786474 GEE786474 GOA786474 GXW786474 HHS786474 HRO786474 IBK786474 ILG786474 IVC786474 JEY786474 JOU786474 JYQ786474 KIM786474 KSI786474 LCE786474 LMA786474 LVW786474 MFS786474 MPO786474 MZK786474 NJG786474 NTC786474 OCY786474 OMU786474 OWQ786474 PGM786474 PQI786474 QAE786474 QKA786474 QTW786474 RDS786474 RNO786474 RXK786474 SHG786474 SRC786474 TAY786474 TKU786474 TUQ786474 UEM786474 UOI786474 UYE786474 VIA786474 VRW786474 WBS786474 WLO786474 WVK786474 C852010 IY852010 SU852010 ACQ852010 AMM852010 AWI852010 BGE852010 BQA852010 BZW852010 CJS852010 CTO852010 DDK852010 DNG852010 DXC852010 EGY852010 EQU852010 FAQ852010 FKM852010 FUI852010 GEE852010 GOA852010 GXW852010 HHS852010 HRO852010 IBK852010 ILG852010 IVC852010 JEY852010 JOU852010 JYQ852010 KIM852010 KSI852010 LCE852010 LMA852010 LVW852010 MFS852010 MPO852010 MZK852010 NJG852010 NTC852010 OCY852010 OMU852010 OWQ852010 PGM852010 PQI852010 QAE852010 QKA852010 QTW852010 RDS852010 RNO852010 RXK852010 SHG852010 SRC852010 TAY852010 TKU852010 TUQ852010 UEM852010 UOI852010 UYE852010 VIA852010 VRW852010 WBS852010 WLO852010 WVK852010 C917546 IY917546 SU917546 ACQ917546 AMM917546 AWI917546 BGE917546 BQA917546 BZW917546 CJS917546 CTO917546 DDK917546 DNG917546 DXC917546 EGY917546 EQU917546 FAQ917546 FKM917546 FUI917546 GEE917546 GOA917546 GXW917546 HHS917546 HRO917546 IBK917546 ILG917546 IVC917546 JEY917546 JOU917546 JYQ917546 KIM917546 KSI917546 LCE917546 LMA917546 LVW917546 MFS917546 MPO917546 MZK917546 NJG917546 NTC917546 OCY917546 OMU917546 OWQ917546 PGM917546 PQI917546 QAE917546 QKA917546 QTW917546 RDS917546 RNO917546 RXK917546 SHG917546 SRC917546 TAY917546 TKU917546 TUQ917546 UEM917546 UOI917546 UYE917546 VIA917546 VRW917546 WBS917546 WLO917546 WVK917546 C983082 IY983082 SU983082 ACQ983082 AMM983082 AWI983082 BGE983082 BQA983082 BZW983082 CJS983082 CTO983082 DDK983082 DNG983082 DXC983082 EGY983082 EQU983082 FAQ983082 FKM983082 FUI983082 GEE983082 GOA983082 GXW983082 HHS983082 HRO983082 IBK983082 ILG983082 IVC983082 JEY983082 JOU983082 JYQ983082 KIM983082 KSI983082 LCE983082 LMA983082 LVW983082 MFS983082 MPO983082 MZK983082 NJG983082 NTC983082 OCY983082 OMU983082 OWQ983082 PGM983082 PQI983082 QAE983082 QKA983082 QTW983082 RDS983082 RNO983082 RXK983082 SHG983082 SRC983082 TAY983082 TKU983082 TUQ983082 UEM983082 UOI983082 UYE983082 VIA983082 VRW983082 WBS983082 WLO983082 C42">
      <formula1>$T$36:$T$39</formula1>
    </dataValidation>
    <dataValidation type="list" allowBlank="1" sqref="WVJ983082 IX42 ST42 ACP42 AML42 AWH42 BGD42 BPZ42 BZV42 CJR42 CTN42 DDJ42 DNF42 DXB42 EGX42 EQT42 FAP42 FKL42 FUH42 GED42 GNZ42 GXV42 HHR42 HRN42 IBJ42 ILF42 IVB42 JEX42 JOT42 JYP42 KIL42 KSH42 LCD42 LLZ42 LVV42 MFR42 MPN42 MZJ42 NJF42 NTB42 OCX42 OMT42 OWP42 PGL42 PQH42 QAD42 QJZ42 QTV42 RDR42 RNN42 RXJ42 SHF42 SRB42 TAX42 TKT42 TUP42 UEL42 UOH42 UYD42 VHZ42 VRV42 WBR42 WLN42 WVJ42 B65578 IX65578 ST65578 ACP65578 AML65578 AWH65578 BGD65578 BPZ65578 BZV65578 CJR65578 CTN65578 DDJ65578 DNF65578 DXB65578 EGX65578 EQT65578 FAP65578 FKL65578 FUH65578 GED65578 GNZ65578 GXV65578 HHR65578 HRN65578 IBJ65578 ILF65578 IVB65578 JEX65578 JOT65578 JYP65578 KIL65578 KSH65578 LCD65578 LLZ65578 LVV65578 MFR65578 MPN65578 MZJ65578 NJF65578 NTB65578 OCX65578 OMT65578 OWP65578 PGL65578 PQH65578 QAD65578 QJZ65578 QTV65578 RDR65578 RNN65578 RXJ65578 SHF65578 SRB65578 TAX65578 TKT65578 TUP65578 UEL65578 UOH65578 UYD65578 VHZ65578 VRV65578 WBR65578 WLN65578 WVJ65578 B131114 IX131114 ST131114 ACP131114 AML131114 AWH131114 BGD131114 BPZ131114 BZV131114 CJR131114 CTN131114 DDJ131114 DNF131114 DXB131114 EGX131114 EQT131114 FAP131114 FKL131114 FUH131114 GED131114 GNZ131114 GXV131114 HHR131114 HRN131114 IBJ131114 ILF131114 IVB131114 JEX131114 JOT131114 JYP131114 KIL131114 KSH131114 LCD131114 LLZ131114 LVV131114 MFR131114 MPN131114 MZJ131114 NJF131114 NTB131114 OCX131114 OMT131114 OWP131114 PGL131114 PQH131114 QAD131114 QJZ131114 QTV131114 RDR131114 RNN131114 RXJ131114 SHF131114 SRB131114 TAX131114 TKT131114 TUP131114 UEL131114 UOH131114 UYD131114 VHZ131114 VRV131114 WBR131114 WLN131114 WVJ131114 B196650 IX196650 ST196650 ACP196650 AML196650 AWH196650 BGD196650 BPZ196650 BZV196650 CJR196650 CTN196650 DDJ196650 DNF196650 DXB196650 EGX196650 EQT196650 FAP196650 FKL196650 FUH196650 GED196650 GNZ196650 GXV196650 HHR196650 HRN196650 IBJ196650 ILF196650 IVB196650 JEX196650 JOT196650 JYP196650 KIL196650 KSH196650 LCD196650 LLZ196650 LVV196650 MFR196650 MPN196650 MZJ196650 NJF196650 NTB196650 OCX196650 OMT196650 OWP196650 PGL196650 PQH196650 QAD196650 QJZ196650 QTV196650 RDR196650 RNN196650 RXJ196650 SHF196650 SRB196650 TAX196650 TKT196650 TUP196650 UEL196650 UOH196650 UYD196650 VHZ196650 VRV196650 WBR196650 WLN196650 WVJ196650 B262186 IX262186 ST262186 ACP262186 AML262186 AWH262186 BGD262186 BPZ262186 BZV262186 CJR262186 CTN262186 DDJ262186 DNF262186 DXB262186 EGX262186 EQT262186 FAP262186 FKL262186 FUH262186 GED262186 GNZ262186 GXV262186 HHR262186 HRN262186 IBJ262186 ILF262186 IVB262186 JEX262186 JOT262186 JYP262186 KIL262186 KSH262186 LCD262186 LLZ262186 LVV262186 MFR262186 MPN262186 MZJ262186 NJF262186 NTB262186 OCX262186 OMT262186 OWP262186 PGL262186 PQH262186 QAD262186 QJZ262186 QTV262186 RDR262186 RNN262186 RXJ262186 SHF262186 SRB262186 TAX262186 TKT262186 TUP262186 UEL262186 UOH262186 UYD262186 VHZ262186 VRV262186 WBR262186 WLN262186 WVJ262186 B327722 IX327722 ST327722 ACP327722 AML327722 AWH327722 BGD327722 BPZ327722 BZV327722 CJR327722 CTN327722 DDJ327722 DNF327722 DXB327722 EGX327722 EQT327722 FAP327722 FKL327722 FUH327722 GED327722 GNZ327722 GXV327722 HHR327722 HRN327722 IBJ327722 ILF327722 IVB327722 JEX327722 JOT327722 JYP327722 KIL327722 KSH327722 LCD327722 LLZ327722 LVV327722 MFR327722 MPN327722 MZJ327722 NJF327722 NTB327722 OCX327722 OMT327722 OWP327722 PGL327722 PQH327722 QAD327722 QJZ327722 QTV327722 RDR327722 RNN327722 RXJ327722 SHF327722 SRB327722 TAX327722 TKT327722 TUP327722 UEL327722 UOH327722 UYD327722 VHZ327722 VRV327722 WBR327722 WLN327722 WVJ327722 B393258 IX393258 ST393258 ACP393258 AML393258 AWH393258 BGD393258 BPZ393258 BZV393258 CJR393258 CTN393258 DDJ393258 DNF393258 DXB393258 EGX393258 EQT393258 FAP393258 FKL393258 FUH393258 GED393258 GNZ393258 GXV393258 HHR393258 HRN393258 IBJ393258 ILF393258 IVB393258 JEX393258 JOT393258 JYP393258 KIL393258 KSH393258 LCD393258 LLZ393258 LVV393258 MFR393258 MPN393258 MZJ393258 NJF393258 NTB393258 OCX393258 OMT393258 OWP393258 PGL393258 PQH393258 QAD393258 QJZ393258 QTV393258 RDR393258 RNN393258 RXJ393258 SHF393258 SRB393258 TAX393258 TKT393258 TUP393258 UEL393258 UOH393258 UYD393258 VHZ393258 VRV393258 WBR393258 WLN393258 WVJ393258 B458794 IX458794 ST458794 ACP458794 AML458794 AWH458794 BGD458794 BPZ458794 BZV458794 CJR458794 CTN458794 DDJ458794 DNF458794 DXB458794 EGX458794 EQT458794 FAP458794 FKL458794 FUH458794 GED458794 GNZ458794 GXV458794 HHR458794 HRN458794 IBJ458794 ILF458794 IVB458794 JEX458794 JOT458794 JYP458794 KIL458794 KSH458794 LCD458794 LLZ458794 LVV458794 MFR458794 MPN458794 MZJ458794 NJF458794 NTB458794 OCX458794 OMT458794 OWP458794 PGL458794 PQH458794 QAD458794 QJZ458794 QTV458794 RDR458794 RNN458794 RXJ458794 SHF458794 SRB458794 TAX458794 TKT458794 TUP458794 UEL458794 UOH458794 UYD458794 VHZ458794 VRV458794 WBR458794 WLN458794 WVJ458794 B524330 IX524330 ST524330 ACP524330 AML524330 AWH524330 BGD524330 BPZ524330 BZV524330 CJR524330 CTN524330 DDJ524330 DNF524330 DXB524330 EGX524330 EQT524330 FAP524330 FKL524330 FUH524330 GED524330 GNZ524330 GXV524330 HHR524330 HRN524330 IBJ524330 ILF524330 IVB524330 JEX524330 JOT524330 JYP524330 KIL524330 KSH524330 LCD524330 LLZ524330 LVV524330 MFR524330 MPN524330 MZJ524330 NJF524330 NTB524330 OCX524330 OMT524330 OWP524330 PGL524330 PQH524330 QAD524330 QJZ524330 QTV524330 RDR524330 RNN524330 RXJ524330 SHF524330 SRB524330 TAX524330 TKT524330 TUP524330 UEL524330 UOH524330 UYD524330 VHZ524330 VRV524330 WBR524330 WLN524330 WVJ524330 B589866 IX589866 ST589866 ACP589866 AML589866 AWH589866 BGD589866 BPZ589866 BZV589866 CJR589866 CTN589866 DDJ589866 DNF589866 DXB589866 EGX589866 EQT589866 FAP589866 FKL589866 FUH589866 GED589866 GNZ589866 GXV589866 HHR589866 HRN589866 IBJ589866 ILF589866 IVB589866 JEX589866 JOT589866 JYP589866 KIL589866 KSH589866 LCD589866 LLZ589866 LVV589866 MFR589866 MPN589866 MZJ589866 NJF589866 NTB589866 OCX589866 OMT589866 OWP589866 PGL589866 PQH589866 QAD589866 QJZ589866 QTV589866 RDR589866 RNN589866 RXJ589866 SHF589866 SRB589866 TAX589866 TKT589866 TUP589866 UEL589866 UOH589866 UYD589866 VHZ589866 VRV589866 WBR589866 WLN589866 WVJ589866 B655402 IX655402 ST655402 ACP655402 AML655402 AWH655402 BGD655402 BPZ655402 BZV655402 CJR655402 CTN655402 DDJ655402 DNF655402 DXB655402 EGX655402 EQT655402 FAP655402 FKL655402 FUH655402 GED655402 GNZ655402 GXV655402 HHR655402 HRN655402 IBJ655402 ILF655402 IVB655402 JEX655402 JOT655402 JYP655402 KIL655402 KSH655402 LCD655402 LLZ655402 LVV655402 MFR655402 MPN655402 MZJ655402 NJF655402 NTB655402 OCX655402 OMT655402 OWP655402 PGL655402 PQH655402 QAD655402 QJZ655402 QTV655402 RDR655402 RNN655402 RXJ655402 SHF655402 SRB655402 TAX655402 TKT655402 TUP655402 UEL655402 UOH655402 UYD655402 VHZ655402 VRV655402 WBR655402 WLN655402 WVJ655402 B720938 IX720938 ST720938 ACP720938 AML720938 AWH720938 BGD720938 BPZ720938 BZV720938 CJR720938 CTN720938 DDJ720938 DNF720938 DXB720938 EGX720938 EQT720938 FAP720938 FKL720938 FUH720938 GED720938 GNZ720938 GXV720938 HHR720938 HRN720938 IBJ720938 ILF720938 IVB720938 JEX720938 JOT720938 JYP720938 KIL720938 KSH720938 LCD720938 LLZ720938 LVV720938 MFR720938 MPN720938 MZJ720938 NJF720938 NTB720938 OCX720938 OMT720938 OWP720938 PGL720938 PQH720938 QAD720938 QJZ720938 QTV720938 RDR720938 RNN720938 RXJ720938 SHF720938 SRB720938 TAX720938 TKT720938 TUP720938 UEL720938 UOH720938 UYD720938 VHZ720938 VRV720938 WBR720938 WLN720938 WVJ720938 B786474 IX786474 ST786474 ACP786474 AML786474 AWH786474 BGD786474 BPZ786474 BZV786474 CJR786474 CTN786474 DDJ786474 DNF786474 DXB786474 EGX786474 EQT786474 FAP786474 FKL786474 FUH786474 GED786474 GNZ786474 GXV786474 HHR786474 HRN786474 IBJ786474 ILF786474 IVB786474 JEX786474 JOT786474 JYP786474 KIL786474 KSH786474 LCD786474 LLZ786474 LVV786474 MFR786474 MPN786474 MZJ786474 NJF786474 NTB786474 OCX786474 OMT786474 OWP786474 PGL786474 PQH786474 QAD786474 QJZ786474 QTV786474 RDR786474 RNN786474 RXJ786474 SHF786474 SRB786474 TAX786474 TKT786474 TUP786474 UEL786474 UOH786474 UYD786474 VHZ786474 VRV786474 WBR786474 WLN786474 WVJ786474 B852010 IX852010 ST852010 ACP852010 AML852010 AWH852010 BGD852010 BPZ852010 BZV852010 CJR852010 CTN852010 DDJ852010 DNF852010 DXB852010 EGX852010 EQT852010 FAP852010 FKL852010 FUH852010 GED852010 GNZ852010 GXV852010 HHR852010 HRN852010 IBJ852010 ILF852010 IVB852010 JEX852010 JOT852010 JYP852010 KIL852010 KSH852010 LCD852010 LLZ852010 LVV852010 MFR852010 MPN852010 MZJ852010 NJF852010 NTB852010 OCX852010 OMT852010 OWP852010 PGL852010 PQH852010 QAD852010 QJZ852010 QTV852010 RDR852010 RNN852010 RXJ852010 SHF852010 SRB852010 TAX852010 TKT852010 TUP852010 UEL852010 UOH852010 UYD852010 VHZ852010 VRV852010 WBR852010 WLN852010 WVJ852010 B917546 IX917546 ST917546 ACP917546 AML917546 AWH917546 BGD917546 BPZ917546 BZV917546 CJR917546 CTN917546 DDJ917546 DNF917546 DXB917546 EGX917546 EQT917546 FAP917546 FKL917546 FUH917546 GED917546 GNZ917546 GXV917546 HHR917546 HRN917546 IBJ917546 ILF917546 IVB917546 JEX917546 JOT917546 JYP917546 KIL917546 KSH917546 LCD917546 LLZ917546 LVV917546 MFR917546 MPN917546 MZJ917546 NJF917546 NTB917546 OCX917546 OMT917546 OWP917546 PGL917546 PQH917546 QAD917546 QJZ917546 QTV917546 RDR917546 RNN917546 RXJ917546 SHF917546 SRB917546 TAX917546 TKT917546 TUP917546 UEL917546 UOH917546 UYD917546 VHZ917546 VRV917546 WBR917546 WLN917546 WVJ917546 B983082 IX983082 ST983082 ACP983082 AML983082 AWH983082 BGD983082 BPZ983082 BZV983082 CJR983082 CTN983082 DDJ983082 DNF983082 DXB983082 EGX983082 EQT983082 FAP983082 FKL983082 FUH983082 GED983082 GNZ983082 GXV983082 HHR983082 HRN983082 IBJ983082 ILF983082 IVB983082 JEX983082 JOT983082 JYP983082 KIL983082 KSH983082 LCD983082 LLZ983082 LVV983082 MFR983082 MPN983082 MZJ983082 NJF983082 NTB983082 OCX983082 OMT983082 OWP983082 PGL983082 PQH983082 QAD983082 QJZ983082 QTV983082 RDR983082 RNN983082 RXJ983082 SHF983082 SRB983082 TAX983082 TKT983082 TUP983082 UEL983082 UOH983082 UYD983082 VHZ983082 VRV983082 WBR983082 WLN983082 B42">
      <formula1>$S$36:$S$38</formula1>
    </dataValidation>
    <dataValidation type="list" allowBlank="1" sqref="WVJ983079:WVK983079 IX39:IY39 ST39:SU39 ACP39:ACQ39 AML39:AMM39 AWH39:AWI39 BGD39:BGE39 BPZ39:BQA39 BZV39:BZW39 CJR39:CJS39 CTN39:CTO39 DDJ39:DDK39 DNF39:DNG39 DXB39:DXC39 EGX39:EGY39 EQT39:EQU39 FAP39:FAQ39 FKL39:FKM39 FUH39:FUI39 GED39:GEE39 GNZ39:GOA39 GXV39:GXW39 HHR39:HHS39 HRN39:HRO39 IBJ39:IBK39 ILF39:ILG39 IVB39:IVC39 JEX39:JEY39 JOT39:JOU39 JYP39:JYQ39 KIL39:KIM39 KSH39:KSI39 LCD39:LCE39 LLZ39:LMA39 LVV39:LVW39 MFR39:MFS39 MPN39:MPO39 MZJ39:MZK39 NJF39:NJG39 NTB39:NTC39 OCX39:OCY39 OMT39:OMU39 OWP39:OWQ39 PGL39:PGM39 PQH39:PQI39 QAD39:QAE39 QJZ39:QKA39 QTV39:QTW39 RDR39:RDS39 RNN39:RNO39 RXJ39:RXK39 SHF39:SHG39 SRB39:SRC39 TAX39:TAY39 TKT39:TKU39 TUP39:TUQ39 UEL39:UEM39 UOH39:UOI39 UYD39:UYE39 VHZ39:VIA39 VRV39:VRW39 WBR39:WBS39 WLN39:WLO39 WVJ39:WVK39 B65575:C65575 IX65575:IY65575 ST65575:SU65575 ACP65575:ACQ65575 AML65575:AMM65575 AWH65575:AWI65575 BGD65575:BGE65575 BPZ65575:BQA65575 BZV65575:BZW65575 CJR65575:CJS65575 CTN65575:CTO65575 DDJ65575:DDK65575 DNF65575:DNG65575 DXB65575:DXC65575 EGX65575:EGY65575 EQT65575:EQU65575 FAP65575:FAQ65575 FKL65575:FKM65575 FUH65575:FUI65575 GED65575:GEE65575 GNZ65575:GOA65575 GXV65575:GXW65575 HHR65575:HHS65575 HRN65575:HRO65575 IBJ65575:IBK65575 ILF65575:ILG65575 IVB65575:IVC65575 JEX65575:JEY65575 JOT65575:JOU65575 JYP65575:JYQ65575 KIL65575:KIM65575 KSH65575:KSI65575 LCD65575:LCE65575 LLZ65575:LMA65575 LVV65575:LVW65575 MFR65575:MFS65575 MPN65575:MPO65575 MZJ65575:MZK65575 NJF65575:NJG65575 NTB65575:NTC65575 OCX65575:OCY65575 OMT65575:OMU65575 OWP65575:OWQ65575 PGL65575:PGM65575 PQH65575:PQI65575 QAD65575:QAE65575 QJZ65575:QKA65575 QTV65575:QTW65575 RDR65575:RDS65575 RNN65575:RNO65575 RXJ65575:RXK65575 SHF65575:SHG65575 SRB65575:SRC65575 TAX65575:TAY65575 TKT65575:TKU65575 TUP65575:TUQ65575 UEL65575:UEM65575 UOH65575:UOI65575 UYD65575:UYE65575 VHZ65575:VIA65575 VRV65575:VRW65575 WBR65575:WBS65575 WLN65575:WLO65575 WVJ65575:WVK65575 B131111:C131111 IX131111:IY131111 ST131111:SU131111 ACP131111:ACQ131111 AML131111:AMM131111 AWH131111:AWI131111 BGD131111:BGE131111 BPZ131111:BQA131111 BZV131111:BZW131111 CJR131111:CJS131111 CTN131111:CTO131111 DDJ131111:DDK131111 DNF131111:DNG131111 DXB131111:DXC131111 EGX131111:EGY131111 EQT131111:EQU131111 FAP131111:FAQ131111 FKL131111:FKM131111 FUH131111:FUI131111 GED131111:GEE131111 GNZ131111:GOA131111 GXV131111:GXW131111 HHR131111:HHS131111 HRN131111:HRO131111 IBJ131111:IBK131111 ILF131111:ILG131111 IVB131111:IVC131111 JEX131111:JEY131111 JOT131111:JOU131111 JYP131111:JYQ131111 KIL131111:KIM131111 KSH131111:KSI131111 LCD131111:LCE131111 LLZ131111:LMA131111 LVV131111:LVW131111 MFR131111:MFS131111 MPN131111:MPO131111 MZJ131111:MZK131111 NJF131111:NJG131111 NTB131111:NTC131111 OCX131111:OCY131111 OMT131111:OMU131111 OWP131111:OWQ131111 PGL131111:PGM131111 PQH131111:PQI131111 QAD131111:QAE131111 QJZ131111:QKA131111 QTV131111:QTW131111 RDR131111:RDS131111 RNN131111:RNO131111 RXJ131111:RXK131111 SHF131111:SHG131111 SRB131111:SRC131111 TAX131111:TAY131111 TKT131111:TKU131111 TUP131111:TUQ131111 UEL131111:UEM131111 UOH131111:UOI131111 UYD131111:UYE131111 VHZ131111:VIA131111 VRV131111:VRW131111 WBR131111:WBS131111 WLN131111:WLO131111 WVJ131111:WVK131111 B196647:C196647 IX196647:IY196647 ST196647:SU196647 ACP196647:ACQ196647 AML196647:AMM196647 AWH196647:AWI196647 BGD196647:BGE196647 BPZ196647:BQA196647 BZV196647:BZW196647 CJR196647:CJS196647 CTN196647:CTO196647 DDJ196647:DDK196647 DNF196647:DNG196647 DXB196647:DXC196647 EGX196647:EGY196647 EQT196647:EQU196647 FAP196647:FAQ196647 FKL196647:FKM196647 FUH196647:FUI196647 GED196647:GEE196647 GNZ196647:GOA196647 GXV196647:GXW196647 HHR196647:HHS196647 HRN196647:HRO196647 IBJ196647:IBK196647 ILF196647:ILG196647 IVB196647:IVC196647 JEX196647:JEY196647 JOT196647:JOU196647 JYP196647:JYQ196647 KIL196647:KIM196647 KSH196647:KSI196647 LCD196647:LCE196647 LLZ196647:LMA196647 LVV196647:LVW196647 MFR196647:MFS196647 MPN196647:MPO196647 MZJ196647:MZK196647 NJF196647:NJG196647 NTB196647:NTC196647 OCX196647:OCY196647 OMT196647:OMU196647 OWP196647:OWQ196647 PGL196647:PGM196647 PQH196647:PQI196647 QAD196647:QAE196647 QJZ196647:QKA196647 QTV196647:QTW196647 RDR196647:RDS196647 RNN196647:RNO196647 RXJ196647:RXK196647 SHF196647:SHG196647 SRB196647:SRC196647 TAX196647:TAY196647 TKT196647:TKU196647 TUP196647:TUQ196647 UEL196647:UEM196647 UOH196647:UOI196647 UYD196647:UYE196647 VHZ196647:VIA196647 VRV196647:VRW196647 WBR196647:WBS196647 WLN196647:WLO196647 WVJ196647:WVK196647 B262183:C262183 IX262183:IY262183 ST262183:SU262183 ACP262183:ACQ262183 AML262183:AMM262183 AWH262183:AWI262183 BGD262183:BGE262183 BPZ262183:BQA262183 BZV262183:BZW262183 CJR262183:CJS262183 CTN262183:CTO262183 DDJ262183:DDK262183 DNF262183:DNG262183 DXB262183:DXC262183 EGX262183:EGY262183 EQT262183:EQU262183 FAP262183:FAQ262183 FKL262183:FKM262183 FUH262183:FUI262183 GED262183:GEE262183 GNZ262183:GOA262183 GXV262183:GXW262183 HHR262183:HHS262183 HRN262183:HRO262183 IBJ262183:IBK262183 ILF262183:ILG262183 IVB262183:IVC262183 JEX262183:JEY262183 JOT262183:JOU262183 JYP262183:JYQ262183 KIL262183:KIM262183 KSH262183:KSI262183 LCD262183:LCE262183 LLZ262183:LMA262183 LVV262183:LVW262183 MFR262183:MFS262183 MPN262183:MPO262183 MZJ262183:MZK262183 NJF262183:NJG262183 NTB262183:NTC262183 OCX262183:OCY262183 OMT262183:OMU262183 OWP262183:OWQ262183 PGL262183:PGM262183 PQH262183:PQI262183 QAD262183:QAE262183 QJZ262183:QKA262183 QTV262183:QTW262183 RDR262183:RDS262183 RNN262183:RNO262183 RXJ262183:RXK262183 SHF262183:SHG262183 SRB262183:SRC262183 TAX262183:TAY262183 TKT262183:TKU262183 TUP262183:TUQ262183 UEL262183:UEM262183 UOH262183:UOI262183 UYD262183:UYE262183 VHZ262183:VIA262183 VRV262183:VRW262183 WBR262183:WBS262183 WLN262183:WLO262183 WVJ262183:WVK262183 B327719:C327719 IX327719:IY327719 ST327719:SU327719 ACP327719:ACQ327719 AML327719:AMM327719 AWH327719:AWI327719 BGD327719:BGE327719 BPZ327719:BQA327719 BZV327719:BZW327719 CJR327719:CJS327719 CTN327719:CTO327719 DDJ327719:DDK327719 DNF327719:DNG327719 DXB327719:DXC327719 EGX327719:EGY327719 EQT327719:EQU327719 FAP327719:FAQ327719 FKL327719:FKM327719 FUH327719:FUI327719 GED327719:GEE327719 GNZ327719:GOA327719 GXV327719:GXW327719 HHR327719:HHS327719 HRN327719:HRO327719 IBJ327719:IBK327719 ILF327719:ILG327719 IVB327719:IVC327719 JEX327719:JEY327719 JOT327719:JOU327719 JYP327719:JYQ327719 KIL327719:KIM327719 KSH327719:KSI327719 LCD327719:LCE327719 LLZ327719:LMA327719 LVV327719:LVW327719 MFR327719:MFS327719 MPN327719:MPO327719 MZJ327719:MZK327719 NJF327719:NJG327719 NTB327719:NTC327719 OCX327719:OCY327719 OMT327719:OMU327719 OWP327719:OWQ327719 PGL327719:PGM327719 PQH327719:PQI327719 QAD327719:QAE327719 QJZ327719:QKA327719 QTV327719:QTW327719 RDR327719:RDS327719 RNN327719:RNO327719 RXJ327719:RXK327719 SHF327719:SHG327719 SRB327719:SRC327719 TAX327719:TAY327719 TKT327719:TKU327719 TUP327719:TUQ327719 UEL327719:UEM327719 UOH327719:UOI327719 UYD327719:UYE327719 VHZ327719:VIA327719 VRV327719:VRW327719 WBR327719:WBS327719 WLN327719:WLO327719 WVJ327719:WVK327719 B393255:C393255 IX393255:IY393255 ST393255:SU393255 ACP393255:ACQ393255 AML393255:AMM393255 AWH393255:AWI393255 BGD393255:BGE393255 BPZ393255:BQA393255 BZV393255:BZW393255 CJR393255:CJS393255 CTN393255:CTO393255 DDJ393255:DDK393255 DNF393255:DNG393255 DXB393255:DXC393255 EGX393255:EGY393255 EQT393255:EQU393255 FAP393255:FAQ393255 FKL393255:FKM393255 FUH393255:FUI393255 GED393255:GEE393255 GNZ393255:GOA393255 GXV393255:GXW393255 HHR393255:HHS393255 HRN393255:HRO393255 IBJ393255:IBK393255 ILF393255:ILG393255 IVB393255:IVC393255 JEX393255:JEY393255 JOT393255:JOU393255 JYP393255:JYQ393255 KIL393255:KIM393255 KSH393255:KSI393255 LCD393255:LCE393255 LLZ393255:LMA393255 LVV393255:LVW393255 MFR393255:MFS393255 MPN393255:MPO393255 MZJ393255:MZK393255 NJF393255:NJG393255 NTB393255:NTC393255 OCX393255:OCY393255 OMT393255:OMU393255 OWP393255:OWQ393255 PGL393255:PGM393255 PQH393255:PQI393255 QAD393255:QAE393255 QJZ393255:QKA393255 QTV393255:QTW393255 RDR393255:RDS393255 RNN393255:RNO393255 RXJ393255:RXK393255 SHF393255:SHG393255 SRB393255:SRC393255 TAX393255:TAY393255 TKT393255:TKU393255 TUP393255:TUQ393255 UEL393255:UEM393255 UOH393255:UOI393255 UYD393255:UYE393255 VHZ393255:VIA393255 VRV393255:VRW393255 WBR393255:WBS393255 WLN393255:WLO393255 WVJ393255:WVK393255 B458791:C458791 IX458791:IY458791 ST458791:SU458791 ACP458791:ACQ458791 AML458791:AMM458791 AWH458791:AWI458791 BGD458791:BGE458791 BPZ458791:BQA458791 BZV458791:BZW458791 CJR458791:CJS458791 CTN458791:CTO458791 DDJ458791:DDK458791 DNF458791:DNG458791 DXB458791:DXC458791 EGX458791:EGY458791 EQT458791:EQU458791 FAP458791:FAQ458791 FKL458791:FKM458791 FUH458791:FUI458791 GED458791:GEE458791 GNZ458791:GOA458791 GXV458791:GXW458791 HHR458791:HHS458791 HRN458791:HRO458791 IBJ458791:IBK458791 ILF458791:ILG458791 IVB458791:IVC458791 JEX458791:JEY458791 JOT458791:JOU458791 JYP458791:JYQ458791 KIL458791:KIM458791 KSH458791:KSI458791 LCD458791:LCE458791 LLZ458791:LMA458791 LVV458791:LVW458791 MFR458791:MFS458791 MPN458791:MPO458791 MZJ458791:MZK458791 NJF458791:NJG458791 NTB458791:NTC458791 OCX458791:OCY458791 OMT458791:OMU458791 OWP458791:OWQ458791 PGL458791:PGM458791 PQH458791:PQI458791 QAD458791:QAE458791 QJZ458791:QKA458791 QTV458791:QTW458791 RDR458791:RDS458791 RNN458791:RNO458791 RXJ458791:RXK458791 SHF458791:SHG458791 SRB458791:SRC458791 TAX458791:TAY458791 TKT458791:TKU458791 TUP458791:TUQ458791 UEL458791:UEM458791 UOH458791:UOI458791 UYD458791:UYE458791 VHZ458791:VIA458791 VRV458791:VRW458791 WBR458791:WBS458791 WLN458791:WLO458791 WVJ458791:WVK458791 B524327:C524327 IX524327:IY524327 ST524327:SU524327 ACP524327:ACQ524327 AML524327:AMM524327 AWH524327:AWI524327 BGD524327:BGE524327 BPZ524327:BQA524327 BZV524327:BZW524327 CJR524327:CJS524327 CTN524327:CTO524327 DDJ524327:DDK524327 DNF524327:DNG524327 DXB524327:DXC524327 EGX524327:EGY524327 EQT524327:EQU524327 FAP524327:FAQ524327 FKL524327:FKM524327 FUH524327:FUI524327 GED524327:GEE524327 GNZ524327:GOA524327 GXV524327:GXW524327 HHR524327:HHS524327 HRN524327:HRO524327 IBJ524327:IBK524327 ILF524327:ILG524327 IVB524327:IVC524327 JEX524327:JEY524327 JOT524327:JOU524327 JYP524327:JYQ524327 KIL524327:KIM524327 KSH524327:KSI524327 LCD524327:LCE524327 LLZ524327:LMA524327 LVV524327:LVW524327 MFR524327:MFS524327 MPN524327:MPO524327 MZJ524327:MZK524327 NJF524327:NJG524327 NTB524327:NTC524327 OCX524327:OCY524327 OMT524327:OMU524327 OWP524327:OWQ524327 PGL524327:PGM524327 PQH524327:PQI524327 QAD524327:QAE524327 QJZ524327:QKA524327 QTV524327:QTW524327 RDR524327:RDS524327 RNN524327:RNO524327 RXJ524327:RXK524327 SHF524327:SHG524327 SRB524327:SRC524327 TAX524327:TAY524327 TKT524327:TKU524327 TUP524327:TUQ524327 UEL524327:UEM524327 UOH524327:UOI524327 UYD524327:UYE524327 VHZ524327:VIA524327 VRV524327:VRW524327 WBR524327:WBS524327 WLN524327:WLO524327 WVJ524327:WVK524327 B589863:C589863 IX589863:IY589863 ST589863:SU589863 ACP589863:ACQ589863 AML589863:AMM589863 AWH589863:AWI589863 BGD589863:BGE589863 BPZ589863:BQA589863 BZV589863:BZW589863 CJR589863:CJS589863 CTN589863:CTO589863 DDJ589863:DDK589863 DNF589863:DNG589863 DXB589863:DXC589863 EGX589863:EGY589863 EQT589863:EQU589863 FAP589863:FAQ589863 FKL589863:FKM589863 FUH589863:FUI589863 GED589863:GEE589863 GNZ589863:GOA589863 GXV589863:GXW589863 HHR589863:HHS589863 HRN589863:HRO589863 IBJ589863:IBK589863 ILF589863:ILG589863 IVB589863:IVC589863 JEX589863:JEY589863 JOT589863:JOU589863 JYP589863:JYQ589863 KIL589863:KIM589863 KSH589863:KSI589863 LCD589863:LCE589863 LLZ589863:LMA589863 LVV589863:LVW589863 MFR589863:MFS589863 MPN589863:MPO589863 MZJ589863:MZK589863 NJF589863:NJG589863 NTB589863:NTC589863 OCX589863:OCY589863 OMT589863:OMU589863 OWP589863:OWQ589863 PGL589863:PGM589863 PQH589863:PQI589863 QAD589863:QAE589863 QJZ589863:QKA589863 QTV589863:QTW589863 RDR589863:RDS589863 RNN589863:RNO589863 RXJ589863:RXK589863 SHF589863:SHG589863 SRB589863:SRC589863 TAX589863:TAY589863 TKT589863:TKU589863 TUP589863:TUQ589863 UEL589863:UEM589863 UOH589863:UOI589863 UYD589863:UYE589863 VHZ589863:VIA589863 VRV589863:VRW589863 WBR589863:WBS589863 WLN589863:WLO589863 WVJ589863:WVK589863 B655399:C655399 IX655399:IY655399 ST655399:SU655399 ACP655399:ACQ655399 AML655399:AMM655399 AWH655399:AWI655399 BGD655399:BGE655399 BPZ655399:BQA655399 BZV655399:BZW655399 CJR655399:CJS655399 CTN655399:CTO655399 DDJ655399:DDK655399 DNF655399:DNG655399 DXB655399:DXC655399 EGX655399:EGY655399 EQT655399:EQU655399 FAP655399:FAQ655399 FKL655399:FKM655399 FUH655399:FUI655399 GED655399:GEE655399 GNZ655399:GOA655399 GXV655399:GXW655399 HHR655399:HHS655399 HRN655399:HRO655399 IBJ655399:IBK655399 ILF655399:ILG655399 IVB655399:IVC655399 JEX655399:JEY655399 JOT655399:JOU655399 JYP655399:JYQ655399 KIL655399:KIM655399 KSH655399:KSI655399 LCD655399:LCE655399 LLZ655399:LMA655399 LVV655399:LVW655399 MFR655399:MFS655399 MPN655399:MPO655399 MZJ655399:MZK655399 NJF655399:NJG655399 NTB655399:NTC655399 OCX655399:OCY655399 OMT655399:OMU655399 OWP655399:OWQ655399 PGL655399:PGM655399 PQH655399:PQI655399 QAD655399:QAE655399 QJZ655399:QKA655399 QTV655399:QTW655399 RDR655399:RDS655399 RNN655399:RNO655399 RXJ655399:RXK655399 SHF655399:SHG655399 SRB655399:SRC655399 TAX655399:TAY655399 TKT655399:TKU655399 TUP655399:TUQ655399 UEL655399:UEM655399 UOH655399:UOI655399 UYD655399:UYE655399 VHZ655399:VIA655399 VRV655399:VRW655399 WBR655399:WBS655399 WLN655399:WLO655399 WVJ655399:WVK655399 B720935:C720935 IX720935:IY720935 ST720935:SU720935 ACP720935:ACQ720935 AML720935:AMM720935 AWH720935:AWI720935 BGD720935:BGE720935 BPZ720935:BQA720935 BZV720935:BZW720935 CJR720935:CJS720935 CTN720935:CTO720935 DDJ720935:DDK720935 DNF720935:DNG720935 DXB720935:DXC720935 EGX720935:EGY720935 EQT720935:EQU720935 FAP720935:FAQ720935 FKL720935:FKM720935 FUH720935:FUI720935 GED720935:GEE720935 GNZ720935:GOA720935 GXV720935:GXW720935 HHR720935:HHS720935 HRN720935:HRO720935 IBJ720935:IBK720935 ILF720935:ILG720935 IVB720935:IVC720935 JEX720935:JEY720935 JOT720935:JOU720935 JYP720935:JYQ720935 KIL720935:KIM720935 KSH720935:KSI720935 LCD720935:LCE720935 LLZ720935:LMA720935 LVV720935:LVW720935 MFR720935:MFS720935 MPN720935:MPO720935 MZJ720935:MZK720935 NJF720935:NJG720935 NTB720935:NTC720935 OCX720935:OCY720935 OMT720935:OMU720935 OWP720935:OWQ720935 PGL720935:PGM720935 PQH720935:PQI720935 QAD720935:QAE720935 QJZ720935:QKA720935 QTV720935:QTW720935 RDR720935:RDS720935 RNN720935:RNO720935 RXJ720935:RXK720935 SHF720935:SHG720935 SRB720935:SRC720935 TAX720935:TAY720935 TKT720935:TKU720935 TUP720935:TUQ720935 UEL720935:UEM720935 UOH720935:UOI720935 UYD720935:UYE720935 VHZ720935:VIA720935 VRV720935:VRW720935 WBR720935:WBS720935 WLN720935:WLO720935 WVJ720935:WVK720935 B786471:C786471 IX786471:IY786471 ST786471:SU786471 ACP786471:ACQ786471 AML786471:AMM786471 AWH786471:AWI786471 BGD786471:BGE786471 BPZ786471:BQA786471 BZV786471:BZW786471 CJR786471:CJS786471 CTN786471:CTO786471 DDJ786471:DDK786471 DNF786471:DNG786471 DXB786471:DXC786471 EGX786471:EGY786471 EQT786471:EQU786471 FAP786471:FAQ786471 FKL786471:FKM786471 FUH786471:FUI786471 GED786471:GEE786471 GNZ786471:GOA786471 GXV786471:GXW786471 HHR786471:HHS786471 HRN786471:HRO786471 IBJ786471:IBK786471 ILF786471:ILG786471 IVB786471:IVC786471 JEX786471:JEY786471 JOT786471:JOU786471 JYP786471:JYQ786471 KIL786471:KIM786471 KSH786471:KSI786471 LCD786471:LCE786471 LLZ786471:LMA786471 LVV786471:LVW786471 MFR786471:MFS786471 MPN786471:MPO786471 MZJ786471:MZK786471 NJF786471:NJG786471 NTB786471:NTC786471 OCX786471:OCY786471 OMT786471:OMU786471 OWP786471:OWQ786471 PGL786471:PGM786471 PQH786471:PQI786471 QAD786471:QAE786471 QJZ786471:QKA786471 QTV786471:QTW786471 RDR786471:RDS786471 RNN786471:RNO786471 RXJ786471:RXK786471 SHF786471:SHG786471 SRB786471:SRC786471 TAX786471:TAY786471 TKT786471:TKU786471 TUP786471:TUQ786471 UEL786471:UEM786471 UOH786471:UOI786471 UYD786471:UYE786471 VHZ786471:VIA786471 VRV786471:VRW786471 WBR786471:WBS786471 WLN786471:WLO786471 WVJ786471:WVK786471 B852007:C852007 IX852007:IY852007 ST852007:SU852007 ACP852007:ACQ852007 AML852007:AMM852007 AWH852007:AWI852007 BGD852007:BGE852007 BPZ852007:BQA852007 BZV852007:BZW852007 CJR852007:CJS852007 CTN852007:CTO852007 DDJ852007:DDK852007 DNF852007:DNG852007 DXB852007:DXC852007 EGX852007:EGY852007 EQT852007:EQU852007 FAP852007:FAQ852007 FKL852007:FKM852007 FUH852007:FUI852007 GED852007:GEE852007 GNZ852007:GOA852007 GXV852007:GXW852007 HHR852007:HHS852007 HRN852007:HRO852007 IBJ852007:IBK852007 ILF852007:ILG852007 IVB852007:IVC852007 JEX852007:JEY852007 JOT852007:JOU852007 JYP852007:JYQ852007 KIL852007:KIM852007 KSH852007:KSI852007 LCD852007:LCE852007 LLZ852007:LMA852007 LVV852007:LVW852007 MFR852007:MFS852007 MPN852007:MPO852007 MZJ852007:MZK852007 NJF852007:NJG852007 NTB852007:NTC852007 OCX852007:OCY852007 OMT852007:OMU852007 OWP852007:OWQ852007 PGL852007:PGM852007 PQH852007:PQI852007 QAD852007:QAE852007 QJZ852007:QKA852007 QTV852007:QTW852007 RDR852007:RDS852007 RNN852007:RNO852007 RXJ852007:RXK852007 SHF852007:SHG852007 SRB852007:SRC852007 TAX852007:TAY852007 TKT852007:TKU852007 TUP852007:TUQ852007 UEL852007:UEM852007 UOH852007:UOI852007 UYD852007:UYE852007 VHZ852007:VIA852007 VRV852007:VRW852007 WBR852007:WBS852007 WLN852007:WLO852007 WVJ852007:WVK852007 B917543:C917543 IX917543:IY917543 ST917543:SU917543 ACP917543:ACQ917543 AML917543:AMM917543 AWH917543:AWI917543 BGD917543:BGE917543 BPZ917543:BQA917543 BZV917543:BZW917543 CJR917543:CJS917543 CTN917543:CTO917543 DDJ917543:DDK917543 DNF917543:DNG917543 DXB917543:DXC917543 EGX917543:EGY917543 EQT917543:EQU917543 FAP917543:FAQ917543 FKL917543:FKM917543 FUH917543:FUI917543 GED917543:GEE917543 GNZ917543:GOA917543 GXV917543:GXW917543 HHR917543:HHS917543 HRN917543:HRO917543 IBJ917543:IBK917543 ILF917543:ILG917543 IVB917543:IVC917543 JEX917543:JEY917543 JOT917543:JOU917543 JYP917543:JYQ917543 KIL917543:KIM917543 KSH917543:KSI917543 LCD917543:LCE917543 LLZ917543:LMA917543 LVV917543:LVW917543 MFR917543:MFS917543 MPN917543:MPO917543 MZJ917543:MZK917543 NJF917543:NJG917543 NTB917543:NTC917543 OCX917543:OCY917543 OMT917543:OMU917543 OWP917543:OWQ917543 PGL917543:PGM917543 PQH917543:PQI917543 QAD917543:QAE917543 QJZ917543:QKA917543 QTV917543:QTW917543 RDR917543:RDS917543 RNN917543:RNO917543 RXJ917543:RXK917543 SHF917543:SHG917543 SRB917543:SRC917543 TAX917543:TAY917543 TKT917543:TKU917543 TUP917543:TUQ917543 UEL917543:UEM917543 UOH917543:UOI917543 UYD917543:UYE917543 VHZ917543:VIA917543 VRV917543:VRW917543 WBR917543:WBS917543 WLN917543:WLO917543 WVJ917543:WVK917543 B983079:C983079 IX983079:IY983079 ST983079:SU983079 ACP983079:ACQ983079 AML983079:AMM983079 AWH983079:AWI983079 BGD983079:BGE983079 BPZ983079:BQA983079 BZV983079:BZW983079 CJR983079:CJS983079 CTN983079:CTO983079 DDJ983079:DDK983079 DNF983079:DNG983079 DXB983079:DXC983079 EGX983079:EGY983079 EQT983079:EQU983079 FAP983079:FAQ983079 FKL983079:FKM983079 FUH983079:FUI983079 GED983079:GEE983079 GNZ983079:GOA983079 GXV983079:GXW983079 HHR983079:HHS983079 HRN983079:HRO983079 IBJ983079:IBK983079 ILF983079:ILG983079 IVB983079:IVC983079 JEX983079:JEY983079 JOT983079:JOU983079 JYP983079:JYQ983079 KIL983079:KIM983079 KSH983079:KSI983079 LCD983079:LCE983079 LLZ983079:LMA983079 LVV983079:LVW983079 MFR983079:MFS983079 MPN983079:MPO983079 MZJ983079:MZK983079 NJF983079:NJG983079 NTB983079:NTC983079 OCX983079:OCY983079 OMT983079:OMU983079 OWP983079:OWQ983079 PGL983079:PGM983079 PQH983079:PQI983079 QAD983079:QAE983079 QJZ983079:QKA983079 QTV983079:QTW983079 RDR983079:RDS983079 RNN983079:RNO983079 RXJ983079:RXK983079 SHF983079:SHG983079 SRB983079:SRC983079 TAX983079:TAY983079 TKT983079:TKU983079 TUP983079:TUQ983079 UEL983079:UEM983079 UOH983079:UOI983079 UYD983079:UYE983079 VHZ983079:VIA983079 VRV983079:VRW983079 WBR983079:WBS983079 WLN983079:WLO983079 B39:C39">
      <formula1>$Q$36:$Q$41</formula1>
    </dataValidation>
    <dataValidation type="list" allowBlank="1" sqref="WVJ983078:WVK983078 IX38:IY38 ST38:SU38 ACP38:ACQ38 AML38:AMM38 AWH38:AWI38 BGD38:BGE38 BPZ38:BQA38 BZV38:BZW38 CJR38:CJS38 CTN38:CTO38 DDJ38:DDK38 DNF38:DNG38 DXB38:DXC38 EGX38:EGY38 EQT38:EQU38 FAP38:FAQ38 FKL38:FKM38 FUH38:FUI38 GED38:GEE38 GNZ38:GOA38 GXV38:GXW38 HHR38:HHS38 HRN38:HRO38 IBJ38:IBK38 ILF38:ILG38 IVB38:IVC38 JEX38:JEY38 JOT38:JOU38 JYP38:JYQ38 KIL38:KIM38 KSH38:KSI38 LCD38:LCE38 LLZ38:LMA38 LVV38:LVW38 MFR38:MFS38 MPN38:MPO38 MZJ38:MZK38 NJF38:NJG38 NTB38:NTC38 OCX38:OCY38 OMT38:OMU38 OWP38:OWQ38 PGL38:PGM38 PQH38:PQI38 QAD38:QAE38 QJZ38:QKA38 QTV38:QTW38 RDR38:RDS38 RNN38:RNO38 RXJ38:RXK38 SHF38:SHG38 SRB38:SRC38 TAX38:TAY38 TKT38:TKU38 TUP38:TUQ38 UEL38:UEM38 UOH38:UOI38 UYD38:UYE38 VHZ38:VIA38 VRV38:VRW38 WBR38:WBS38 WLN38:WLO38 WVJ38:WVK38 B65574:C65574 IX65574:IY65574 ST65574:SU65574 ACP65574:ACQ65574 AML65574:AMM65574 AWH65574:AWI65574 BGD65574:BGE65574 BPZ65574:BQA65574 BZV65574:BZW65574 CJR65574:CJS65574 CTN65574:CTO65574 DDJ65574:DDK65574 DNF65574:DNG65574 DXB65574:DXC65574 EGX65574:EGY65574 EQT65574:EQU65574 FAP65574:FAQ65574 FKL65574:FKM65574 FUH65574:FUI65574 GED65574:GEE65574 GNZ65574:GOA65574 GXV65574:GXW65574 HHR65574:HHS65574 HRN65574:HRO65574 IBJ65574:IBK65574 ILF65574:ILG65574 IVB65574:IVC65574 JEX65574:JEY65574 JOT65574:JOU65574 JYP65574:JYQ65574 KIL65574:KIM65574 KSH65574:KSI65574 LCD65574:LCE65574 LLZ65574:LMA65574 LVV65574:LVW65574 MFR65574:MFS65574 MPN65574:MPO65574 MZJ65574:MZK65574 NJF65574:NJG65574 NTB65574:NTC65574 OCX65574:OCY65574 OMT65574:OMU65574 OWP65574:OWQ65574 PGL65574:PGM65574 PQH65574:PQI65574 QAD65574:QAE65574 QJZ65574:QKA65574 QTV65574:QTW65574 RDR65574:RDS65574 RNN65574:RNO65574 RXJ65574:RXK65574 SHF65574:SHG65574 SRB65574:SRC65574 TAX65574:TAY65574 TKT65574:TKU65574 TUP65574:TUQ65574 UEL65574:UEM65574 UOH65574:UOI65574 UYD65574:UYE65574 VHZ65574:VIA65574 VRV65574:VRW65574 WBR65574:WBS65574 WLN65574:WLO65574 WVJ65574:WVK65574 B131110:C131110 IX131110:IY131110 ST131110:SU131110 ACP131110:ACQ131110 AML131110:AMM131110 AWH131110:AWI131110 BGD131110:BGE131110 BPZ131110:BQA131110 BZV131110:BZW131110 CJR131110:CJS131110 CTN131110:CTO131110 DDJ131110:DDK131110 DNF131110:DNG131110 DXB131110:DXC131110 EGX131110:EGY131110 EQT131110:EQU131110 FAP131110:FAQ131110 FKL131110:FKM131110 FUH131110:FUI131110 GED131110:GEE131110 GNZ131110:GOA131110 GXV131110:GXW131110 HHR131110:HHS131110 HRN131110:HRO131110 IBJ131110:IBK131110 ILF131110:ILG131110 IVB131110:IVC131110 JEX131110:JEY131110 JOT131110:JOU131110 JYP131110:JYQ131110 KIL131110:KIM131110 KSH131110:KSI131110 LCD131110:LCE131110 LLZ131110:LMA131110 LVV131110:LVW131110 MFR131110:MFS131110 MPN131110:MPO131110 MZJ131110:MZK131110 NJF131110:NJG131110 NTB131110:NTC131110 OCX131110:OCY131110 OMT131110:OMU131110 OWP131110:OWQ131110 PGL131110:PGM131110 PQH131110:PQI131110 QAD131110:QAE131110 QJZ131110:QKA131110 QTV131110:QTW131110 RDR131110:RDS131110 RNN131110:RNO131110 RXJ131110:RXK131110 SHF131110:SHG131110 SRB131110:SRC131110 TAX131110:TAY131110 TKT131110:TKU131110 TUP131110:TUQ131110 UEL131110:UEM131110 UOH131110:UOI131110 UYD131110:UYE131110 VHZ131110:VIA131110 VRV131110:VRW131110 WBR131110:WBS131110 WLN131110:WLO131110 WVJ131110:WVK131110 B196646:C196646 IX196646:IY196646 ST196646:SU196646 ACP196646:ACQ196646 AML196646:AMM196646 AWH196646:AWI196646 BGD196646:BGE196646 BPZ196646:BQA196646 BZV196646:BZW196646 CJR196646:CJS196646 CTN196646:CTO196646 DDJ196646:DDK196646 DNF196646:DNG196646 DXB196646:DXC196646 EGX196646:EGY196646 EQT196646:EQU196646 FAP196646:FAQ196646 FKL196646:FKM196646 FUH196646:FUI196646 GED196646:GEE196646 GNZ196646:GOA196646 GXV196646:GXW196646 HHR196646:HHS196646 HRN196646:HRO196646 IBJ196646:IBK196646 ILF196646:ILG196646 IVB196646:IVC196646 JEX196646:JEY196646 JOT196646:JOU196646 JYP196646:JYQ196646 KIL196646:KIM196646 KSH196646:KSI196646 LCD196646:LCE196646 LLZ196646:LMA196646 LVV196646:LVW196646 MFR196646:MFS196646 MPN196646:MPO196646 MZJ196646:MZK196646 NJF196646:NJG196646 NTB196646:NTC196646 OCX196646:OCY196646 OMT196646:OMU196646 OWP196646:OWQ196646 PGL196646:PGM196646 PQH196646:PQI196646 QAD196646:QAE196646 QJZ196646:QKA196646 QTV196646:QTW196646 RDR196646:RDS196646 RNN196646:RNO196646 RXJ196646:RXK196646 SHF196646:SHG196646 SRB196646:SRC196646 TAX196646:TAY196646 TKT196646:TKU196646 TUP196646:TUQ196646 UEL196646:UEM196646 UOH196646:UOI196646 UYD196646:UYE196646 VHZ196646:VIA196646 VRV196646:VRW196646 WBR196646:WBS196646 WLN196646:WLO196646 WVJ196646:WVK196646 B262182:C262182 IX262182:IY262182 ST262182:SU262182 ACP262182:ACQ262182 AML262182:AMM262182 AWH262182:AWI262182 BGD262182:BGE262182 BPZ262182:BQA262182 BZV262182:BZW262182 CJR262182:CJS262182 CTN262182:CTO262182 DDJ262182:DDK262182 DNF262182:DNG262182 DXB262182:DXC262182 EGX262182:EGY262182 EQT262182:EQU262182 FAP262182:FAQ262182 FKL262182:FKM262182 FUH262182:FUI262182 GED262182:GEE262182 GNZ262182:GOA262182 GXV262182:GXW262182 HHR262182:HHS262182 HRN262182:HRO262182 IBJ262182:IBK262182 ILF262182:ILG262182 IVB262182:IVC262182 JEX262182:JEY262182 JOT262182:JOU262182 JYP262182:JYQ262182 KIL262182:KIM262182 KSH262182:KSI262182 LCD262182:LCE262182 LLZ262182:LMA262182 LVV262182:LVW262182 MFR262182:MFS262182 MPN262182:MPO262182 MZJ262182:MZK262182 NJF262182:NJG262182 NTB262182:NTC262182 OCX262182:OCY262182 OMT262182:OMU262182 OWP262182:OWQ262182 PGL262182:PGM262182 PQH262182:PQI262182 QAD262182:QAE262182 QJZ262182:QKA262182 QTV262182:QTW262182 RDR262182:RDS262182 RNN262182:RNO262182 RXJ262182:RXK262182 SHF262182:SHG262182 SRB262182:SRC262182 TAX262182:TAY262182 TKT262182:TKU262182 TUP262182:TUQ262182 UEL262182:UEM262182 UOH262182:UOI262182 UYD262182:UYE262182 VHZ262182:VIA262182 VRV262182:VRW262182 WBR262182:WBS262182 WLN262182:WLO262182 WVJ262182:WVK262182 B327718:C327718 IX327718:IY327718 ST327718:SU327718 ACP327718:ACQ327718 AML327718:AMM327718 AWH327718:AWI327718 BGD327718:BGE327718 BPZ327718:BQA327718 BZV327718:BZW327718 CJR327718:CJS327718 CTN327718:CTO327718 DDJ327718:DDK327718 DNF327718:DNG327718 DXB327718:DXC327718 EGX327718:EGY327718 EQT327718:EQU327718 FAP327718:FAQ327718 FKL327718:FKM327718 FUH327718:FUI327718 GED327718:GEE327718 GNZ327718:GOA327718 GXV327718:GXW327718 HHR327718:HHS327718 HRN327718:HRO327718 IBJ327718:IBK327718 ILF327718:ILG327718 IVB327718:IVC327718 JEX327718:JEY327718 JOT327718:JOU327718 JYP327718:JYQ327718 KIL327718:KIM327718 KSH327718:KSI327718 LCD327718:LCE327718 LLZ327718:LMA327718 LVV327718:LVW327718 MFR327718:MFS327718 MPN327718:MPO327718 MZJ327718:MZK327718 NJF327718:NJG327718 NTB327718:NTC327718 OCX327718:OCY327718 OMT327718:OMU327718 OWP327718:OWQ327718 PGL327718:PGM327718 PQH327718:PQI327718 QAD327718:QAE327718 QJZ327718:QKA327718 QTV327718:QTW327718 RDR327718:RDS327718 RNN327718:RNO327718 RXJ327718:RXK327718 SHF327718:SHG327718 SRB327718:SRC327718 TAX327718:TAY327718 TKT327718:TKU327718 TUP327718:TUQ327718 UEL327718:UEM327718 UOH327718:UOI327718 UYD327718:UYE327718 VHZ327718:VIA327718 VRV327718:VRW327718 WBR327718:WBS327718 WLN327718:WLO327718 WVJ327718:WVK327718 B393254:C393254 IX393254:IY393254 ST393254:SU393254 ACP393254:ACQ393254 AML393254:AMM393254 AWH393254:AWI393254 BGD393254:BGE393254 BPZ393254:BQA393254 BZV393254:BZW393254 CJR393254:CJS393254 CTN393254:CTO393254 DDJ393254:DDK393254 DNF393254:DNG393254 DXB393254:DXC393254 EGX393254:EGY393254 EQT393254:EQU393254 FAP393254:FAQ393254 FKL393254:FKM393254 FUH393254:FUI393254 GED393254:GEE393254 GNZ393254:GOA393254 GXV393254:GXW393254 HHR393254:HHS393254 HRN393254:HRO393254 IBJ393254:IBK393254 ILF393254:ILG393254 IVB393254:IVC393254 JEX393254:JEY393254 JOT393254:JOU393254 JYP393254:JYQ393254 KIL393254:KIM393254 KSH393254:KSI393254 LCD393254:LCE393254 LLZ393254:LMA393254 LVV393254:LVW393254 MFR393254:MFS393254 MPN393254:MPO393254 MZJ393254:MZK393254 NJF393254:NJG393254 NTB393254:NTC393254 OCX393254:OCY393254 OMT393254:OMU393254 OWP393254:OWQ393254 PGL393254:PGM393254 PQH393254:PQI393254 QAD393254:QAE393254 QJZ393254:QKA393254 QTV393254:QTW393254 RDR393254:RDS393254 RNN393254:RNO393254 RXJ393254:RXK393254 SHF393254:SHG393254 SRB393254:SRC393254 TAX393254:TAY393254 TKT393254:TKU393254 TUP393254:TUQ393254 UEL393254:UEM393254 UOH393254:UOI393254 UYD393254:UYE393254 VHZ393254:VIA393254 VRV393254:VRW393254 WBR393254:WBS393254 WLN393254:WLO393254 WVJ393254:WVK393254 B458790:C458790 IX458790:IY458790 ST458790:SU458790 ACP458790:ACQ458790 AML458790:AMM458790 AWH458790:AWI458790 BGD458790:BGE458790 BPZ458790:BQA458790 BZV458790:BZW458790 CJR458790:CJS458790 CTN458790:CTO458790 DDJ458790:DDK458790 DNF458790:DNG458790 DXB458790:DXC458790 EGX458790:EGY458790 EQT458790:EQU458790 FAP458790:FAQ458790 FKL458790:FKM458790 FUH458790:FUI458790 GED458790:GEE458790 GNZ458790:GOA458790 GXV458790:GXW458790 HHR458790:HHS458790 HRN458790:HRO458790 IBJ458790:IBK458790 ILF458790:ILG458790 IVB458790:IVC458790 JEX458790:JEY458790 JOT458790:JOU458790 JYP458790:JYQ458790 KIL458790:KIM458790 KSH458790:KSI458790 LCD458790:LCE458790 LLZ458790:LMA458790 LVV458790:LVW458790 MFR458790:MFS458790 MPN458790:MPO458790 MZJ458790:MZK458790 NJF458790:NJG458790 NTB458790:NTC458790 OCX458790:OCY458790 OMT458790:OMU458790 OWP458790:OWQ458790 PGL458790:PGM458790 PQH458790:PQI458790 QAD458790:QAE458790 QJZ458790:QKA458790 QTV458790:QTW458790 RDR458790:RDS458790 RNN458790:RNO458790 RXJ458790:RXK458790 SHF458790:SHG458790 SRB458790:SRC458790 TAX458790:TAY458790 TKT458790:TKU458790 TUP458790:TUQ458790 UEL458790:UEM458790 UOH458790:UOI458790 UYD458790:UYE458790 VHZ458790:VIA458790 VRV458790:VRW458790 WBR458790:WBS458790 WLN458790:WLO458790 WVJ458790:WVK458790 B524326:C524326 IX524326:IY524326 ST524326:SU524326 ACP524326:ACQ524326 AML524326:AMM524326 AWH524326:AWI524326 BGD524326:BGE524326 BPZ524326:BQA524326 BZV524326:BZW524326 CJR524326:CJS524326 CTN524326:CTO524326 DDJ524326:DDK524326 DNF524326:DNG524326 DXB524326:DXC524326 EGX524326:EGY524326 EQT524326:EQU524326 FAP524326:FAQ524326 FKL524326:FKM524326 FUH524326:FUI524326 GED524326:GEE524326 GNZ524326:GOA524326 GXV524326:GXW524326 HHR524326:HHS524326 HRN524326:HRO524326 IBJ524326:IBK524326 ILF524326:ILG524326 IVB524326:IVC524326 JEX524326:JEY524326 JOT524326:JOU524326 JYP524326:JYQ524326 KIL524326:KIM524326 KSH524326:KSI524326 LCD524326:LCE524326 LLZ524326:LMA524326 LVV524326:LVW524326 MFR524326:MFS524326 MPN524326:MPO524326 MZJ524326:MZK524326 NJF524326:NJG524326 NTB524326:NTC524326 OCX524326:OCY524326 OMT524326:OMU524326 OWP524326:OWQ524326 PGL524326:PGM524326 PQH524326:PQI524326 QAD524326:QAE524326 QJZ524326:QKA524326 QTV524326:QTW524326 RDR524326:RDS524326 RNN524326:RNO524326 RXJ524326:RXK524326 SHF524326:SHG524326 SRB524326:SRC524326 TAX524326:TAY524326 TKT524326:TKU524326 TUP524326:TUQ524326 UEL524326:UEM524326 UOH524326:UOI524326 UYD524326:UYE524326 VHZ524326:VIA524326 VRV524326:VRW524326 WBR524326:WBS524326 WLN524326:WLO524326 WVJ524326:WVK524326 B589862:C589862 IX589862:IY589862 ST589862:SU589862 ACP589862:ACQ589862 AML589862:AMM589862 AWH589862:AWI589862 BGD589862:BGE589862 BPZ589862:BQA589862 BZV589862:BZW589862 CJR589862:CJS589862 CTN589862:CTO589862 DDJ589862:DDK589862 DNF589862:DNG589862 DXB589862:DXC589862 EGX589862:EGY589862 EQT589862:EQU589862 FAP589862:FAQ589862 FKL589862:FKM589862 FUH589862:FUI589862 GED589862:GEE589862 GNZ589862:GOA589862 GXV589862:GXW589862 HHR589862:HHS589862 HRN589862:HRO589862 IBJ589862:IBK589862 ILF589862:ILG589862 IVB589862:IVC589862 JEX589862:JEY589862 JOT589862:JOU589862 JYP589862:JYQ589862 KIL589862:KIM589862 KSH589862:KSI589862 LCD589862:LCE589862 LLZ589862:LMA589862 LVV589862:LVW589862 MFR589862:MFS589862 MPN589862:MPO589862 MZJ589862:MZK589862 NJF589862:NJG589862 NTB589862:NTC589862 OCX589862:OCY589862 OMT589862:OMU589862 OWP589862:OWQ589862 PGL589862:PGM589862 PQH589862:PQI589862 QAD589862:QAE589862 QJZ589862:QKA589862 QTV589862:QTW589862 RDR589862:RDS589862 RNN589862:RNO589862 RXJ589862:RXK589862 SHF589862:SHG589862 SRB589862:SRC589862 TAX589862:TAY589862 TKT589862:TKU589862 TUP589862:TUQ589862 UEL589862:UEM589862 UOH589862:UOI589862 UYD589862:UYE589862 VHZ589862:VIA589862 VRV589862:VRW589862 WBR589862:WBS589862 WLN589862:WLO589862 WVJ589862:WVK589862 B655398:C655398 IX655398:IY655398 ST655398:SU655398 ACP655398:ACQ655398 AML655398:AMM655398 AWH655398:AWI655398 BGD655398:BGE655398 BPZ655398:BQA655398 BZV655398:BZW655398 CJR655398:CJS655398 CTN655398:CTO655398 DDJ655398:DDK655398 DNF655398:DNG655398 DXB655398:DXC655398 EGX655398:EGY655398 EQT655398:EQU655398 FAP655398:FAQ655398 FKL655398:FKM655398 FUH655398:FUI655398 GED655398:GEE655398 GNZ655398:GOA655398 GXV655398:GXW655398 HHR655398:HHS655398 HRN655398:HRO655398 IBJ655398:IBK655398 ILF655398:ILG655398 IVB655398:IVC655398 JEX655398:JEY655398 JOT655398:JOU655398 JYP655398:JYQ655398 KIL655398:KIM655398 KSH655398:KSI655398 LCD655398:LCE655398 LLZ655398:LMA655398 LVV655398:LVW655398 MFR655398:MFS655398 MPN655398:MPO655398 MZJ655398:MZK655398 NJF655398:NJG655398 NTB655398:NTC655398 OCX655398:OCY655398 OMT655398:OMU655398 OWP655398:OWQ655398 PGL655398:PGM655398 PQH655398:PQI655398 QAD655398:QAE655398 QJZ655398:QKA655398 QTV655398:QTW655398 RDR655398:RDS655398 RNN655398:RNO655398 RXJ655398:RXK655398 SHF655398:SHG655398 SRB655398:SRC655398 TAX655398:TAY655398 TKT655398:TKU655398 TUP655398:TUQ655398 UEL655398:UEM655398 UOH655398:UOI655398 UYD655398:UYE655398 VHZ655398:VIA655398 VRV655398:VRW655398 WBR655398:WBS655398 WLN655398:WLO655398 WVJ655398:WVK655398 B720934:C720934 IX720934:IY720934 ST720934:SU720934 ACP720934:ACQ720934 AML720934:AMM720934 AWH720934:AWI720934 BGD720934:BGE720934 BPZ720934:BQA720934 BZV720934:BZW720934 CJR720934:CJS720934 CTN720934:CTO720934 DDJ720934:DDK720934 DNF720934:DNG720934 DXB720934:DXC720934 EGX720934:EGY720934 EQT720934:EQU720934 FAP720934:FAQ720934 FKL720934:FKM720934 FUH720934:FUI720934 GED720934:GEE720934 GNZ720934:GOA720934 GXV720934:GXW720934 HHR720934:HHS720934 HRN720934:HRO720934 IBJ720934:IBK720934 ILF720934:ILG720934 IVB720934:IVC720934 JEX720934:JEY720934 JOT720934:JOU720934 JYP720934:JYQ720934 KIL720934:KIM720934 KSH720934:KSI720934 LCD720934:LCE720934 LLZ720934:LMA720934 LVV720934:LVW720934 MFR720934:MFS720934 MPN720934:MPO720934 MZJ720934:MZK720934 NJF720934:NJG720934 NTB720934:NTC720934 OCX720934:OCY720934 OMT720934:OMU720934 OWP720934:OWQ720934 PGL720934:PGM720934 PQH720934:PQI720934 QAD720934:QAE720934 QJZ720934:QKA720934 QTV720934:QTW720934 RDR720934:RDS720934 RNN720934:RNO720934 RXJ720934:RXK720934 SHF720934:SHG720934 SRB720934:SRC720934 TAX720934:TAY720934 TKT720934:TKU720934 TUP720934:TUQ720934 UEL720934:UEM720934 UOH720934:UOI720934 UYD720934:UYE720934 VHZ720934:VIA720934 VRV720934:VRW720934 WBR720934:WBS720934 WLN720934:WLO720934 WVJ720934:WVK720934 B786470:C786470 IX786470:IY786470 ST786470:SU786470 ACP786470:ACQ786470 AML786470:AMM786470 AWH786470:AWI786470 BGD786470:BGE786470 BPZ786470:BQA786470 BZV786470:BZW786470 CJR786470:CJS786470 CTN786470:CTO786470 DDJ786470:DDK786470 DNF786470:DNG786470 DXB786470:DXC786470 EGX786470:EGY786470 EQT786470:EQU786470 FAP786470:FAQ786470 FKL786470:FKM786470 FUH786470:FUI786470 GED786470:GEE786470 GNZ786470:GOA786470 GXV786470:GXW786470 HHR786470:HHS786470 HRN786470:HRO786470 IBJ786470:IBK786470 ILF786470:ILG786470 IVB786470:IVC786470 JEX786470:JEY786470 JOT786470:JOU786470 JYP786470:JYQ786470 KIL786470:KIM786470 KSH786470:KSI786470 LCD786470:LCE786470 LLZ786470:LMA786470 LVV786470:LVW786470 MFR786470:MFS786470 MPN786470:MPO786470 MZJ786470:MZK786470 NJF786470:NJG786470 NTB786470:NTC786470 OCX786470:OCY786470 OMT786470:OMU786470 OWP786470:OWQ786470 PGL786470:PGM786470 PQH786470:PQI786470 QAD786470:QAE786470 QJZ786470:QKA786470 QTV786470:QTW786470 RDR786470:RDS786470 RNN786470:RNO786470 RXJ786470:RXK786470 SHF786470:SHG786470 SRB786470:SRC786470 TAX786470:TAY786470 TKT786470:TKU786470 TUP786470:TUQ786470 UEL786470:UEM786470 UOH786470:UOI786470 UYD786470:UYE786470 VHZ786470:VIA786470 VRV786470:VRW786470 WBR786470:WBS786470 WLN786470:WLO786470 WVJ786470:WVK786470 B852006:C852006 IX852006:IY852006 ST852006:SU852006 ACP852006:ACQ852006 AML852006:AMM852006 AWH852006:AWI852006 BGD852006:BGE852006 BPZ852006:BQA852006 BZV852006:BZW852006 CJR852006:CJS852006 CTN852006:CTO852006 DDJ852006:DDK852006 DNF852006:DNG852006 DXB852006:DXC852006 EGX852006:EGY852006 EQT852006:EQU852006 FAP852006:FAQ852006 FKL852006:FKM852006 FUH852006:FUI852006 GED852006:GEE852006 GNZ852006:GOA852006 GXV852006:GXW852006 HHR852006:HHS852006 HRN852006:HRO852006 IBJ852006:IBK852006 ILF852006:ILG852006 IVB852006:IVC852006 JEX852006:JEY852006 JOT852006:JOU852006 JYP852006:JYQ852006 KIL852006:KIM852006 KSH852006:KSI852006 LCD852006:LCE852006 LLZ852006:LMA852006 LVV852006:LVW852006 MFR852006:MFS852006 MPN852006:MPO852006 MZJ852006:MZK852006 NJF852006:NJG852006 NTB852006:NTC852006 OCX852006:OCY852006 OMT852006:OMU852006 OWP852006:OWQ852006 PGL852006:PGM852006 PQH852006:PQI852006 QAD852006:QAE852006 QJZ852006:QKA852006 QTV852006:QTW852006 RDR852006:RDS852006 RNN852006:RNO852006 RXJ852006:RXK852006 SHF852006:SHG852006 SRB852006:SRC852006 TAX852006:TAY852006 TKT852006:TKU852006 TUP852006:TUQ852006 UEL852006:UEM852006 UOH852006:UOI852006 UYD852006:UYE852006 VHZ852006:VIA852006 VRV852006:VRW852006 WBR852006:WBS852006 WLN852006:WLO852006 WVJ852006:WVK852006 B917542:C917542 IX917542:IY917542 ST917542:SU917542 ACP917542:ACQ917542 AML917542:AMM917542 AWH917542:AWI917542 BGD917542:BGE917542 BPZ917542:BQA917542 BZV917542:BZW917542 CJR917542:CJS917542 CTN917542:CTO917542 DDJ917542:DDK917542 DNF917542:DNG917542 DXB917542:DXC917542 EGX917542:EGY917542 EQT917542:EQU917542 FAP917542:FAQ917542 FKL917542:FKM917542 FUH917542:FUI917542 GED917542:GEE917542 GNZ917542:GOA917542 GXV917542:GXW917542 HHR917542:HHS917542 HRN917542:HRO917542 IBJ917542:IBK917542 ILF917542:ILG917542 IVB917542:IVC917542 JEX917542:JEY917542 JOT917542:JOU917542 JYP917542:JYQ917542 KIL917542:KIM917542 KSH917542:KSI917542 LCD917542:LCE917542 LLZ917542:LMA917542 LVV917542:LVW917542 MFR917542:MFS917542 MPN917542:MPO917542 MZJ917542:MZK917542 NJF917542:NJG917542 NTB917542:NTC917542 OCX917542:OCY917542 OMT917542:OMU917542 OWP917542:OWQ917542 PGL917542:PGM917542 PQH917542:PQI917542 QAD917542:QAE917542 QJZ917542:QKA917542 QTV917542:QTW917542 RDR917542:RDS917542 RNN917542:RNO917542 RXJ917542:RXK917542 SHF917542:SHG917542 SRB917542:SRC917542 TAX917542:TAY917542 TKT917542:TKU917542 TUP917542:TUQ917542 UEL917542:UEM917542 UOH917542:UOI917542 UYD917542:UYE917542 VHZ917542:VIA917542 VRV917542:VRW917542 WBR917542:WBS917542 WLN917542:WLO917542 WVJ917542:WVK917542 B983078:C983078 IX983078:IY983078 ST983078:SU983078 ACP983078:ACQ983078 AML983078:AMM983078 AWH983078:AWI983078 BGD983078:BGE983078 BPZ983078:BQA983078 BZV983078:BZW983078 CJR983078:CJS983078 CTN983078:CTO983078 DDJ983078:DDK983078 DNF983078:DNG983078 DXB983078:DXC983078 EGX983078:EGY983078 EQT983078:EQU983078 FAP983078:FAQ983078 FKL983078:FKM983078 FUH983078:FUI983078 GED983078:GEE983078 GNZ983078:GOA983078 GXV983078:GXW983078 HHR983078:HHS983078 HRN983078:HRO983078 IBJ983078:IBK983078 ILF983078:ILG983078 IVB983078:IVC983078 JEX983078:JEY983078 JOT983078:JOU983078 JYP983078:JYQ983078 KIL983078:KIM983078 KSH983078:KSI983078 LCD983078:LCE983078 LLZ983078:LMA983078 LVV983078:LVW983078 MFR983078:MFS983078 MPN983078:MPO983078 MZJ983078:MZK983078 NJF983078:NJG983078 NTB983078:NTC983078 OCX983078:OCY983078 OMT983078:OMU983078 OWP983078:OWQ983078 PGL983078:PGM983078 PQH983078:PQI983078 QAD983078:QAE983078 QJZ983078:QKA983078 QTV983078:QTW983078 RDR983078:RDS983078 RNN983078:RNO983078 RXJ983078:RXK983078 SHF983078:SHG983078 SRB983078:SRC983078 TAX983078:TAY983078 TKT983078:TKU983078 TUP983078:TUQ983078 UEL983078:UEM983078 UOH983078:UOI983078 UYD983078:UYE983078 VHZ983078:VIA983078 VRV983078:VRW983078 WBR983078:WBS983078 WLN983078:WLO983078 B38:C38">
      <formula1>$P$36:$P$38</formula1>
    </dataValidation>
    <dataValidation type="list" allowBlank="1" sqref="WVJ983077:WVK983077 IX37:IY37 ST37:SU37 ACP37:ACQ37 AML37:AMM37 AWH37:AWI37 BGD37:BGE37 BPZ37:BQA37 BZV37:BZW37 CJR37:CJS37 CTN37:CTO37 DDJ37:DDK37 DNF37:DNG37 DXB37:DXC37 EGX37:EGY37 EQT37:EQU37 FAP37:FAQ37 FKL37:FKM37 FUH37:FUI37 GED37:GEE37 GNZ37:GOA37 GXV37:GXW37 HHR37:HHS37 HRN37:HRO37 IBJ37:IBK37 ILF37:ILG37 IVB37:IVC37 JEX37:JEY37 JOT37:JOU37 JYP37:JYQ37 KIL37:KIM37 KSH37:KSI37 LCD37:LCE37 LLZ37:LMA37 LVV37:LVW37 MFR37:MFS37 MPN37:MPO37 MZJ37:MZK37 NJF37:NJG37 NTB37:NTC37 OCX37:OCY37 OMT37:OMU37 OWP37:OWQ37 PGL37:PGM37 PQH37:PQI37 QAD37:QAE37 QJZ37:QKA37 QTV37:QTW37 RDR37:RDS37 RNN37:RNO37 RXJ37:RXK37 SHF37:SHG37 SRB37:SRC37 TAX37:TAY37 TKT37:TKU37 TUP37:TUQ37 UEL37:UEM37 UOH37:UOI37 UYD37:UYE37 VHZ37:VIA37 VRV37:VRW37 WBR37:WBS37 WLN37:WLO37 WVJ37:WVK37 B65573:C65573 IX65573:IY65573 ST65573:SU65573 ACP65573:ACQ65573 AML65573:AMM65573 AWH65573:AWI65573 BGD65573:BGE65573 BPZ65573:BQA65573 BZV65573:BZW65573 CJR65573:CJS65573 CTN65573:CTO65573 DDJ65573:DDK65573 DNF65573:DNG65573 DXB65573:DXC65573 EGX65573:EGY65573 EQT65573:EQU65573 FAP65573:FAQ65573 FKL65573:FKM65573 FUH65573:FUI65573 GED65573:GEE65573 GNZ65573:GOA65573 GXV65573:GXW65573 HHR65573:HHS65573 HRN65573:HRO65573 IBJ65573:IBK65573 ILF65573:ILG65573 IVB65573:IVC65573 JEX65573:JEY65573 JOT65573:JOU65573 JYP65573:JYQ65573 KIL65573:KIM65573 KSH65573:KSI65573 LCD65573:LCE65573 LLZ65573:LMA65573 LVV65573:LVW65573 MFR65573:MFS65573 MPN65573:MPO65573 MZJ65573:MZK65573 NJF65573:NJG65573 NTB65573:NTC65573 OCX65573:OCY65573 OMT65573:OMU65573 OWP65573:OWQ65573 PGL65573:PGM65573 PQH65573:PQI65573 QAD65573:QAE65573 QJZ65573:QKA65573 QTV65573:QTW65573 RDR65573:RDS65573 RNN65573:RNO65573 RXJ65573:RXK65573 SHF65573:SHG65573 SRB65573:SRC65573 TAX65573:TAY65573 TKT65573:TKU65573 TUP65573:TUQ65573 UEL65573:UEM65573 UOH65573:UOI65573 UYD65573:UYE65573 VHZ65573:VIA65573 VRV65573:VRW65573 WBR65573:WBS65573 WLN65573:WLO65573 WVJ65573:WVK65573 B131109:C131109 IX131109:IY131109 ST131109:SU131109 ACP131109:ACQ131109 AML131109:AMM131109 AWH131109:AWI131109 BGD131109:BGE131109 BPZ131109:BQA131109 BZV131109:BZW131109 CJR131109:CJS131109 CTN131109:CTO131109 DDJ131109:DDK131109 DNF131109:DNG131109 DXB131109:DXC131109 EGX131109:EGY131109 EQT131109:EQU131109 FAP131109:FAQ131109 FKL131109:FKM131109 FUH131109:FUI131109 GED131109:GEE131109 GNZ131109:GOA131109 GXV131109:GXW131109 HHR131109:HHS131109 HRN131109:HRO131109 IBJ131109:IBK131109 ILF131109:ILG131109 IVB131109:IVC131109 JEX131109:JEY131109 JOT131109:JOU131109 JYP131109:JYQ131109 KIL131109:KIM131109 KSH131109:KSI131109 LCD131109:LCE131109 LLZ131109:LMA131109 LVV131109:LVW131109 MFR131109:MFS131109 MPN131109:MPO131109 MZJ131109:MZK131109 NJF131109:NJG131109 NTB131109:NTC131109 OCX131109:OCY131109 OMT131109:OMU131109 OWP131109:OWQ131109 PGL131109:PGM131109 PQH131109:PQI131109 QAD131109:QAE131109 QJZ131109:QKA131109 QTV131109:QTW131109 RDR131109:RDS131109 RNN131109:RNO131109 RXJ131109:RXK131109 SHF131109:SHG131109 SRB131109:SRC131109 TAX131109:TAY131109 TKT131109:TKU131109 TUP131109:TUQ131109 UEL131109:UEM131109 UOH131109:UOI131109 UYD131109:UYE131109 VHZ131109:VIA131109 VRV131109:VRW131109 WBR131109:WBS131109 WLN131109:WLO131109 WVJ131109:WVK131109 B196645:C196645 IX196645:IY196645 ST196645:SU196645 ACP196645:ACQ196645 AML196645:AMM196645 AWH196645:AWI196645 BGD196645:BGE196645 BPZ196645:BQA196645 BZV196645:BZW196645 CJR196645:CJS196645 CTN196645:CTO196645 DDJ196645:DDK196645 DNF196645:DNG196645 DXB196645:DXC196645 EGX196645:EGY196645 EQT196645:EQU196645 FAP196645:FAQ196645 FKL196645:FKM196645 FUH196645:FUI196645 GED196645:GEE196645 GNZ196645:GOA196645 GXV196645:GXW196645 HHR196645:HHS196645 HRN196645:HRO196645 IBJ196645:IBK196645 ILF196645:ILG196645 IVB196645:IVC196645 JEX196645:JEY196645 JOT196645:JOU196645 JYP196645:JYQ196645 KIL196645:KIM196645 KSH196645:KSI196645 LCD196645:LCE196645 LLZ196645:LMA196645 LVV196645:LVW196645 MFR196645:MFS196645 MPN196645:MPO196645 MZJ196645:MZK196645 NJF196645:NJG196645 NTB196645:NTC196645 OCX196645:OCY196645 OMT196645:OMU196645 OWP196645:OWQ196645 PGL196645:PGM196645 PQH196645:PQI196645 QAD196645:QAE196645 QJZ196645:QKA196645 QTV196645:QTW196645 RDR196645:RDS196645 RNN196645:RNO196645 RXJ196645:RXK196645 SHF196645:SHG196645 SRB196645:SRC196645 TAX196645:TAY196645 TKT196645:TKU196645 TUP196645:TUQ196645 UEL196645:UEM196645 UOH196645:UOI196645 UYD196645:UYE196645 VHZ196645:VIA196645 VRV196645:VRW196645 WBR196645:WBS196645 WLN196645:WLO196645 WVJ196645:WVK196645 B262181:C262181 IX262181:IY262181 ST262181:SU262181 ACP262181:ACQ262181 AML262181:AMM262181 AWH262181:AWI262181 BGD262181:BGE262181 BPZ262181:BQA262181 BZV262181:BZW262181 CJR262181:CJS262181 CTN262181:CTO262181 DDJ262181:DDK262181 DNF262181:DNG262181 DXB262181:DXC262181 EGX262181:EGY262181 EQT262181:EQU262181 FAP262181:FAQ262181 FKL262181:FKM262181 FUH262181:FUI262181 GED262181:GEE262181 GNZ262181:GOA262181 GXV262181:GXW262181 HHR262181:HHS262181 HRN262181:HRO262181 IBJ262181:IBK262181 ILF262181:ILG262181 IVB262181:IVC262181 JEX262181:JEY262181 JOT262181:JOU262181 JYP262181:JYQ262181 KIL262181:KIM262181 KSH262181:KSI262181 LCD262181:LCE262181 LLZ262181:LMA262181 LVV262181:LVW262181 MFR262181:MFS262181 MPN262181:MPO262181 MZJ262181:MZK262181 NJF262181:NJG262181 NTB262181:NTC262181 OCX262181:OCY262181 OMT262181:OMU262181 OWP262181:OWQ262181 PGL262181:PGM262181 PQH262181:PQI262181 QAD262181:QAE262181 QJZ262181:QKA262181 QTV262181:QTW262181 RDR262181:RDS262181 RNN262181:RNO262181 RXJ262181:RXK262181 SHF262181:SHG262181 SRB262181:SRC262181 TAX262181:TAY262181 TKT262181:TKU262181 TUP262181:TUQ262181 UEL262181:UEM262181 UOH262181:UOI262181 UYD262181:UYE262181 VHZ262181:VIA262181 VRV262181:VRW262181 WBR262181:WBS262181 WLN262181:WLO262181 WVJ262181:WVK262181 B327717:C327717 IX327717:IY327717 ST327717:SU327717 ACP327717:ACQ327717 AML327717:AMM327717 AWH327717:AWI327717 BGD327717:BGE327717 BPZ327717:BQA327717 BZV327717:BZW327717 CJR327717:CJS327717 CTN327717:CTO327717 DDJ327717:DDK327717 DNF327717:DNG327717 DXB327717:DXC327717 EGX327717:EGY327717 EQT327717:EQU327717 FAP327717:FAQ327717 FKL327717:FKM327717 FUH327717:FUI327717 GED327717:GEE327717 GNZ327717:GOA327717 GXV327717:GXW327717 HHR327717:HHS327717 HRN327717:HRO327717 IBJ327717:IBK327717 ILF327717:ILG327717 IVB327717:IVC327717 JEX327717:JEY327717 JOT327717:JOU327717 JYP327717:JYQ327717 KIL327717:KIM327717 KSH327717:KSI327717 LCD327717:LCE327717 LLZ327717:LMA327717 LVV327717:LVW327717 MFR327717:MFS327717 MPN327717:MPO327717 MZJ327717:MZK327717 NJF327717:NJG327717 NTB327717:NTC327717 OCX327717:OCY327717 OMT327717:OMU327717 OWP327717:OWQ327717 PGL327717:PGM327717 PQH327717:PQI327717 QAD327717:QAE327717 QJZ327717:QKA327717 QTV327717:QTW327717 RDR327717:RDS327717 RNN327717:RNO327717 RXJ327717:RXK327717 SHF327717:SHG327717 SRB327717:SRC327717 TAX327717:TAY327717 TKT327717:TKU327717 TUP327717:TUQ327717 UEL327717:UEM327717 UOH327717:UOI327717 UYD327717:UYE327717 VHZ327717:VIA327717 VRV327717:VRW327717 WBR327717:WBS327717 WLN327717:WLO327717 WVJ327717:WVK327717 B393253:C393253 IX393253:IY393253 ST393253:SU393253 ACP393253:ACQ393253 AML393253:AMM393253 AWH393253:AWI393253 BGD393253:BGE393253 BPZ393253:BQA393253 BZV393253:BZW393253 CJR393253:CJS393253 CTN393253:CTO393253 DDJ393253:DDK393253 DNF393253:DNG393253 DXB393253:DXC393253 EGX393253:EGY393253 EQT393253:EQU393253 FAP393253:FAQ393253 FKL393253:FKM393253 FUH393253:FUI393253 GED393253:GEE393253 GNZ393253:GOA393253 GXV393253:GXW393253 HHR393253:HHS393253 HRN393253:HRO393253 IBJ393253:IBK393253 ILF393253:ILG393253 IVB393253:IVC393253 JEX393253:JEY393253 JOT393253:JOU393253 JYP393253:JYQ393253 KIL393253:KIM393253 KSH393253:KSI393253 LCD393253:LCE393253 LLZ393253:LMA393253 LVV393253:LVW393253 MFR393253:MFS393253 MPN393253:MPO393253 MZJ393253:MZK393253 NJF393253:NJG393253 NTB393253:NTC393253 OCX393253:OCY393253 OMT393253:OMU393253 OWP393253:OWQ393253 PGL393253:PGM393253 PQH393253:PQI393253 QAD393253:QAE393253 QJZ393253:QKA393253 QTV393253:QTW393253 RDR393253:RDS393253 RNN393253:RNO393253 RXJ393253:RXK393253 SHF393253:SHG393253 SRB393253:SRC393253 TAX393253:TAY393253 TKT393253:TKU393253 TUP393253:TUQ393253 UEL393253:UEM393253 UOH393253:UOI393253 UYD393253:UYE393253 VHZ393253:VIA393253 VRV393253:VRW393253 WBR393253:WBS393253 WLN393253:WLO393253 WVJ393253:WVK393253 B458789:C458789 IX458789:IY458789 ST458789:SU458789 ACP458789:ACQ458789 AML458789:AMM458789 AWH458789:AWI458789 BGD458789:BGE458789 BPZ458789:BQA458789 BZV458789:BZW458789 CJR458789:CJS458789 CTN458789:CTO458789 DDJ458789:DDK458789 DNF458789:DNG458789 DXB458789:DXC458789 EGX458789:EGY458789 EQT458789:EQU458789 FAP458789:FAQ458789 FKL458789:FKM458789 FUH458789:FUI458789 GED458789:GEE458789 GNZ458789:GOA458789 GXV458789:GXW458789 HHR458789:HHS458789 HRN458789:HRO458789 IBJ458789:IBK458789 ILF458789:ILG458789 IVB458789:IVC458789 JEX458789:JEY458789 JOT458789:JOU458789 JYP458789:JYQ458789 KIL458789:KIM458789 KSH458789:KSI458789 LCD458789:LCE458789 LLZ458789:LMA458789 LVV458789:LVW458789 MFR458789:MFS458789 MPN458789:MPO458789 MZJ458789:MZK458789 NJF458789:NJG458789 NTB458789:NTC458789 OCX458789:OCY458789 OMT458789:OMU458789 OWP458789:OWQ458789 PGL458789:PGM458789 PQH458789:PQI458789 QAD458789:QAE458789 QJZ458789:QKA458789 QTV458789:QTW458789 RDR458789:RDS458789 RNN458789:RNO458789 RXJ458789:RXK458789 SHF458789:SHG458789 SRB458789:SRC458789 TAX458789:TAY458789 TKT458789:TKU458789 TUP458789:TUQ458789 UEL458789:UEM458789 UOH458789:UOI458789 UYD458789:UYE458789 VHZ458789:VIA458789 VRV458789:VRW458789 WBR458789:WBS458789 WLN458789:WLO458789 WVJ458789:WVK458789 B524325:C524325 IX524325:IY524325 ST524325:SU524325 ACP524325:ACQ524325 AML524325:AMM524325 AWH524325:AWI524325 BGD524325:BGE524325 BPZ524325:BQA524325 BZV524325:BZW524325 CJR524325:CJS524325 CTN524325:CTO524325 DDJ524325:DDK524325 DNF524325:DNG524325 DXB524325:DXC524325 EGX524325:EGY524325 EQT524325:EQU524325 FAP524325:FAQ524325 FKL524325:FKM524325 FUH524325:FUI524325 GED524325:GEE524325 GNZ524325:GOA524325 GXV524325:GXW524325 HHR524325:HHS524325 HRN524325:HRO524325 IBJ524325:IBK524325 ILF524325:ILG524325 IVB524325:IVC524325 JEX524325:JEY524325 JOT524325:JOU524325 JYP524325:JYQ524325 KIL524325:KIM524325 KSH524325:KSI524325 LCD524325:LCE524325 LLZ524325:LMA524325 LVV524325:LVW524325 MFR524325:MFS524325 MPN524325:MPO524325 MZJ524325:MZK524325 NJF524325:NJG524325 NTB524325:NTC524325 OCX524325:OCY524325 OMT524325:OMU524325 OWP524325:OWQ524325 PGL524325:PGM524325 PQH524325:PQI524325 QAD524325:QAE524325 QJZ524325:QKA524325 QTV524325:QTW524325 RDR524325:RDS524325 RNN524325:RNO524325 RXJ524325:RXK524325 SHF524325:SHG524325 SRB524325:SRC524325 TAX524325:TAY524325 TKT524325:TKU524325 TUP524325:TUQ524325 UEL524325:UEM524325 UOH524325:UOI524325 UYD524325:UYE524325 VHZ524325:VIA524325 VRV524325:VRW524325 WBR524325:WBS524325 WLN524325:WLO524325 WVJ524325:WVK524325 B589861:C589861 IX589861:IY589861 ST589861:SU589861 ACP589861:ACQ589861 AML589861:AMM589861 AWH589861:AWI589861 BGD589861:BGE589861 BPZ589861:BQA589861 BZV589861:BZW589861 CJR589861:CJS589861 CTN589861:CTO589861 DDJ589861:DDK589861 DNF589861:DNG589861 DXB589861:DXC589861 EGX589861:EGY589861 EQT589861:EQU589861 FAP589861:FAQ589861 FKL589861:FKM589861 FUH589861:FUI589861 GED589861:GEE589861 GNZ589861:GOA589861 GXV589861:GXW589861 HHR589861:HHS589861 HRN589861:HRO589861 IBJ589861:IBK589861 ILF589861:ILG589861 IVB589861:IVC589861 JEX589861:JEY589861 JOT589861:JOU589861 JYP589861:JYQ589861 KIL589861:KIM589861 KSH589861:KSI589861 LCD589861:LCE589861 LLZ589861:LMA589861 LVV589861:LVW589861 MFR589861:MFS589861 MPN589861:MPO589861 MZJ589861:MZK589861 NJF589861:NJG589861 NTB589861:NTC589861 OCX589861:OCY589861 OMT589861:OMU589861 OWP589861:OWQ589861 PGL589861:PGM589861 PQH589861:PQI589861 QAD589861:QAE589861 QJZ589861:QKA589861 QTV589861:QTW589861 RDR589861:RDS589861 RNN589861:RNO589861 RXJ589861:RXK589861 SHF589861:SHG589861 SRB589861:SRC589861 TAX589861:TAY589861 TKT589861:TKU589861 TUP589861:TUQ589861 UEL589861:UEM589861 UOH589861:UOI589861 UYD589861:UYE589861 VHZ589861:VIA589861 VRV589861:VRW589861 WBR589861:WBS589861 WLN589861:WLO589861 WVJ589861:WVK589861 B655397:C655397 IX655397:IY655397 ST655397:SU655397 ACP655397:ACQ655397 AML655397:AMM655397 AWH655397:AWI655397 BGD655397:BGE655397 BPZ655397:BQA655397 BZV655397:BZW655397 CJR655397:CJS655397 CTN655397:CTO655397 DDJ655397:DDK655397 DNF655397:DNG655397 DXB655397:DXC655397 EGX655397:EGY655397 EQT655397:EQU655397 FAP655397:FAQ655397 FKL655397:FKM655397 FUH655397:FUI655397 GED655397:GEE655397 GNZ655397:GOA655397 GXV655397:GXW655397 HHR655397:HHS655397 HRN655397:HRO655397 IBJ655397:IBK655397 ILF655397:ILG655397 IVB655397:IVC655397 JEX655397:JEY655397 JOT655397:JOU655397 JYP655397:JYQ655397 KIL655397:KIM655397 KSH655397:KSI655397 LCD655397:LCE655397 LLZ655397:LMA655397 LVV655397:LVW655397 MFR655397:MFS655397 MPN655397:MPO655397 MZJ655397:MZK655397 NJF655397:NJG655397 NTB655397:NTC655397 OCX655397:OCY655397 OMT655397:OMU655397 OWP655397:OWQ655397 PGL655397:PGM655397 PQH655397:PQI655397 QAD655397:QAE655397 QJZ655397:QKA655397 QTV655397:QTW655397 RDR655397:RDS655397 RNN655397:RNO655397 RXJ655397:RXK655397 SHF655397:SHG655397 SRB655397:SRC655397 TAX655397:TAY655397 TKT655397:TKU655397 TUP655397:TUQ655397 UEL655397:UEM655397 UOH655397:UOI655397 UYD655397:UYE655397 VHZ655397:VIA655397 VRV655397:VRW655397 WBR655397:WBS655397 WLN655397:WLO655397 WVJ655397:WVK655397 B720933:C720933 IX720933:IY720933 ST720933:SU720933 ACP720933:ACQ720933 AML720933:AMM720933 AWH720933:AWI720933 BGD720933:BGE720933 BPZ720933:BQA720933 BZV720933:BZW720933 CJR720933:CJS720933 CTN720933:CTO720933 DDJ720933:DDK720933 DNF720933:DNG720933 DXB720933:DXC720933 EGX720933:EGY720933 EQT720933:EQU720933 FAP720933:FAQ720933 FKL720933:FKM720933 FUH720933:FUI720933 GED720933:GEE720933 GNZ720933:GOA720933 GXV720933:GXW720933 HHR720933:HHS720933 HRN720933:HRO720933 IBJ720933:IBK720933 ILF720933:ILG720933 IVB720933:IVC720933 JEX720933:JEY720933 JOT720933:JOU720933 JYP720933:JYQ720933 KIL720933:KIM720933 KSH720933:KSI720933 LCD720933:LCE720933 LLZ720933:LMA720933 LVV720933:LVW720933 MFR720933:MFS720933 MPN720933:MPO720933 MZJ720933:MZK720933 NJF720933:NJG720933 NTB720933:NTC720933 OCX720933:OCY720933 OMT720933:OMU720933 OWP720933:OWQ720933 PGL720933:PGM720933 PQH720933:PQI720933 QAD720933:QAE720933 QJZ720933:QKA720933 QTV720933:QTW720933 RDR720933:RDS720933 RNN720933:RNO720933 RXJ720933:RXK720933 SHF720933:SHG720933 SRB720933:SRC720933 TAX720933:TAY720933 TKT720933:TKU720933 TUP720933:TUQ720933 UEL720933:UEM720933 UOH720933:UOI720933 UYD720933:UYE720933 VHZ720933:VIA720933 VRV720933:VRW720933 WBR720933:WBS720933 WLN720933:WLO720933 WVJ720933:WVK720933 B786469:C786469 IX786469:IY786469 ST786469:SU786469 ACP786469:ACQ786469 AML786469:AMM786469 AWH786469:AWI786469 BGD786469:BGE786469 BPZ786469:BQA786469 BZV786469:BZW786469 CJR786469:CJS786469 CTN786469:CTO786469 DDJ786469:DDK786469 DNF786469:DNG786469 DXB786469:DXC786469 EGX786469:EGY786469 EQT786469:EQU786469 FAP786469:FAQ786469 FKL786469:FKM786469 FUH786469:FUI786469 GED786469:GEE786469 GNZ786469:GOA786469 GXV786469:GXW786469 HHR786469:HHS786469 HRN786469:HRO786469 IBJ786469:IBK786469 ILF786469:ILG786469 IVB786469:IVC786469 JEX786469:JEY786469 JOT786469:JOU786469 JYP786469:JYQ786469 KIL786469:KIM786469 KSH786469:KSI786469 LCD786469:LCE786469 LLZ786469:LMA786469 LVV786469:LVW786469 MFR786469:MFS786469 MPN786469:MPO786469 MZJ786469:MZK786469 NJF786469:NJG786469 NTB786469:NTC786469 OCX786469:OCY786469 OMT786469:OMU786469 OWP786469:OWQ786469 PGL786469:PGM786469 PQH786469:PQI786469 QAD786469:QAE786469 QJZ786469:QKA786469 QTV786469:QTW786469 RDR786469:RDS786469 RNN786469:RNO786469 RXJ786469:RXK786469 SHF786469:SHG786469 SRB786469:SRC786469 TAX786469:TAY786469 TKT786469:TKU786469 TUP786469:TUQ786469 UEL786469:UEM786469 UOH786469:UOI786469 UYD786469:UYE786469 VHZ786469:VIA786469 VRV786469:VRW786469 WBR786469:WBS786469 WLN786469:WLO786469 WVJ786469:WVK786469 B852005:C852005 IX852005:IY852005 ST852005:SU852005 ACP852005:ACQ852005 AML852005:AMM852005 AWH852005:AWI852005 BGD852005:BGE852005 BPZ852005:BQA852005 BZV852005:BZW852005 CJR852005:CJS852005 CTN852005:CTO852005 DDJ852005:DDK852005 DNF852005:DNG852005 DXB852005:DXC852005 EGX852005:EGY852005 EQT852005:EQU852005 FAP852005:FAQ852005 FKL852005:FKM852005 FUH852005:FUI852005 GED852005:GEE852005 GNZ852005:GOA852005 GXV852005:GXW852005 HHR852005:HHS852005 HRN852005:HRO852005 IBJ852005:IBK852005 ILF852005:ILG852005 IVB852005:IVC852005 JEX852005:JEY852005 JOT852005:JOU852005 JYP852005:JYQ852005 KIL852005:KIM852005 KSH852005:KSI852005 LCD852005:LCE852005 LLZ852005:LMA852005 LVV852005:LVW852005 MFR852005:MFS852005 MPN852005:MPO852005 MZJ852005:MZK852005 NJF852005:NJG852005 NTB852005:NTC852005 OCX852005:OCY852005 OMT852005:OMU852005 OWP852005:OWQ852005 PGL852005:PGM852005 PQH852005:PQI852005 QAD852005:QAE852005 QJZ852005:QKA852005 QTV852005:QTW852005 RDR852005:RDS852005 RNN852005:RNO852005 RXJ852005:RXK852005 SHF852005:SHG852005 SRB852005:SRC852005 TAX852005:TAY852005 TKT852005:TKU852005 TUP852005:TUQ852005 UEL852005:UEM852005 UOH852005:UOI852005 UYD852005:UYE852005 VHZ852005:VIA852005 VRV852005:VRW852005 WBR852005:WBS852005 WLN852005:WLO852005 WVJ852005:WVK852005 B917541:C917541 IX917541:IY917541 ST917541:SU917541 ACP917541:ACQ917541 AML917541:AMM917541 AWH917541:AWI917541 BGD917541:BGE917541 BPZ917541:BQA917541 BZV917541:BZW917541 CJR917541:CJS917541 CTN917541:CTO917541 DDJ917541:DDK917541 DNF917541:DNG917541 DXB917541:DXC917541 EGX917541:EGY917541 EQT917541:EQU917541 FAP917541:FAQ917541 FKL917541:FKM917541 FUH917541:FUI917541 GED917541:GEE917541 GNZ917541:GOA917541 GXV917541:GXW917541 HHR917541:HHS917541 HRN917541:HRO917541 IBJ917541:IBK917541 ILF917541:ILG917541 IVB917541:IVC917541 JEX917541:JEY917541 JOT917541:JOU917541 JYP917541:JYQ917541 KIL917541:KIM917541 KSH917541:KSI917541 LCD917541:LCE917541 LLZ917541:LMA917541 LVV917541:LVW917541 MFR917541:MFS917541 MPN917541:MPO917541 MZJ917541:MZK917541 NJF917541:NJG917541 NTB917541:NTC917541 OCX917541:OCY917541 OMT917541:OMU917541 OWP917541:OWQ917541 PGL917541:PGM917541 PQH917541:PQI917541 QAD917541:QAE917541 QJZ917541:QKA917541 QTV917541:QTW917541 RDR917541:RDS917541 RNN917541:RNO917541 RXJ917541:RXK917541 SHF917541:SHG917541 SRB917541:SRC917541 TAX917541:TAY917541 TKT917541:TKU917541 TUP917541:TUQ917541 UEL917541:UEM917541 UOH917541:UOI917541 UYD917541:UYE917541 VHZ917541:VIA917541 VRV917541:VRW917541 WBR917541:WBS917541 WLN917541:WLO917541 WVJ917541:WVK917541 B983077:C983077 IX983077:IY983077 ST983077:SU983077 ACP983077:ACQ983077 AML983077:AMM983077 AWH983077:AWI983077 BGD983077:BGE983077 BPZ983077:BQA983077 BZV983077:BZW983077 CJR983077:CJS983077 CTN983077:CTO983077 DDJ983077:DDK983077 DNF983077:DNG983077 DXB983077:DXC983077 EGX983077:EGY983077 EQT983077:EQU983077 FAP983077:FAQ983077 FKL983077:FKM983077 FUH983077:FUI983077 GED983077:GEE983077 GNZ983077:GOA983077 GXV983077:GXW983077 HHR983077:HHS983077 HRN983077:HRO983077 IBJ983077:IBK983077 ILF983077:ILG983077 IVB983077:IVC983077 JEX983077:JEY983077 JOT983077:JOU983077 JYP983077:JYQ983077 KIL983077:KIM983077 KSH983077:KSI983077 LCD983077:LCE983077 LLZ983077:LMA983077 LVV983077:LVW983077 MFR983077:MFS983077 MPN983077:MPO983077 MZJ983077:MZK983077 NJF983077:NJG983077 NTB983077:NTC983077 OCX983077:OCY983077 OMT983077:OMU983077 OWP983077:OWQ983077 PGL983077:PGM983077 PQH983077:PQI983077 QAD983077:QAE983077 QJZ983077:QKA983077 QTV983077:QTW983077 RDR983077:RDS983077 RNN983077:RNO983077 RXJ983077:RXK983077 SHF983077:SHG983077 SRB983077:SRC983077 TAX983077:TAY983077 TKT983077:TKU983077 TUP983077:TUQ983077 UEL983077:UEM983077 UOH983077:UOI983077 UYD983077:UYE983077 VHZ983077:VIA983077 VRV983077:VRW983077 WBR983077:WBS983077 WLN983077:WLO983077 B37:C37">
      <formula1>$O$36:$O$38</formula1>
    </dataValidation>
    <dataValidation type="list" allowBlank="1" sqref="WVJ983080:WVK983080 IX40:IY40 ST40:SU40 ACP40:ACQ40 AML40:AMM40 AWH40:AWI40 BGD40:BGE40 BPZ40:BQA40 BZV40:BZW40 CJR40:CJS40 CTN40:CTO40 DDJ40:DDK40 DNF40:DNG40 DXB40:DXC40 EGX40:EGY40 EQT40:EQU40 FAP40:FAQ40 FKL40:FKM40 FUH40:FUI40 GED40:GEE40 GNZ40:GOA40 GXV40:GXW40 HHR40:HHS40 HRN40:HRO40 IBJ40:IBK40 ILF40:ILG40 IVB40:IVC40 JEX40:JEY40 JOT40:JOU40 JYP40:JYQ40 KIL40:KIM40 KSH40:KSI40 LCD40:LCE40 LLZ40:LMA40 LVV40:LVW40 MFR40:MFS40 MPN40:MPO40 MZJ40:MZK40 NJF40:NJG40 NTB40:NTC40 OCX40:OCY40 OMT40:OMU40 OWP40:OWQ40 PGL40:PGM40 PQH40:PQI40 QAD40:QAE40 QJZ40:QKA40 QTV40:QTW40 RDR40:RDS40 RNN40:RNO40 RXJ40:RXK40 SHF40:SHG40 SRB40:SRC40 TAX40:TAY40 TKT40:TKU40 TUP40:TUQ40 UEL40:UEM40 UOH40:UOI40 UYD40:UYE40 VHZ40:VIA40 VRV40:VRW40 WBR40:WBS40 WLN40:WLO40 WVJ40:WVK40 B65576:C65576 IX65576:IY65576 ST65576:SU65576 ACP65576:ACQ65576 AML65576:AMM65576 AWH65576:AWI65576 BGD65576:BGE65576 BPZ65576:BQA65576 BZV65576:BZW65576 CJR65576:CJS65576 CTN65576:CTO65576 DDJ65576:DDK65576 DNF65576:DNG65576 DXB65576:DXC65576 EGX65576:EGY65576 EQT65576:EQU65576 FAP65576:FAQ65576 FKL65576:FKM65576 FUH65576:FUI65576 GED65576:GEE65576 GNZ65576:GOA65576 GXV65576:GXW65576 HHR65576:HHS65576 HRN65576:HRO65576 IBJ65576:IBK65576 ILF65576:ILG65576 IVB65576:IVC65576 JEX65576:JEY65576 JOT65576:JOU65576 JYP65576:JYQ65576 KIL65576:KIM65576 KSH65576:KSI65576 LCD65576:LCE65576 LLZ65576:LMA65576 LVV65576:LVW65576 MFR65576:MFS65576 MPN65576:MPO65576 MZJ65576:MZK65576 NJF65576:NJG65576 NTB65576:NTC65576 OCX65576:OCY65576 OMT65576:OMU65576 OWP65576:OWQ65576 PGL65576:PGM65576 PQH65576:PQI65576 QAD65576:QAE65576 QJZ65576:QKA65576 QTV65576:QTW65576 RDR65576:RDS65576 RNN65576:RNO65576 RXJ65576:RXK65576 SHF65576:SHG65576 SRB65576:SRC65576 TAX65576:TAY65576 TKT65576:TKU65576 TUP65576:TUQ65576 UEL65576:UEM65576 UOH65576:UOI65576 UYD65576:UYE65576 VHZ65576:VIA65576 VRV65576:VRW65576 WBR65576:WBS65576 WLN65576:WLO65576 WVJ65576:WVK65576 B131112:C131112 IX131112:IY131112 ST131112:SU131112 ACP131112:ACQ131112 AML131112:AMM131112 AWH131112:AWI131112 BGD131112:BGE131112 BPZ131112:BQA131112 BZV131112:BZW131112 CJR131112:CJS131112 CTN131112:CTO131112 DDJ131112:DDK131112 DNF131112:DNG131112 DXB131112:DXC131112 EGX131112:EGY131112 EQT131112:EQU131112 FAP131112:FAQ131112 FKL131112:FKM131112 FUH131112:FUI131112 GED131112:GEE131112 GNZ131112:GOA131112 GXV131112:GXW131112 HHR131112:HHS131112 HRN131112:HRO131112 IBJ131112:IBK131112 ILF131112:ILG131112 IVB131112:IVC131112 JEX131112:JEY131112 JOT131112:JOU131112 JYP131112:JYQ131112 KIL131112:KIM131112 KSH131112:KSI131112 LCD131112:LCE131112 LLZ131112:LMA131112 LVV131112:LVW131112 MFR131112:MFS131112 MPN131112:MPO131112 MZJ131112:MZK131112 NJF131112:NJG131112 NTB131112:NTC131112 OCX131112:OCY131112 OMT131112:OMU131112 OWP131112:OWQ131112 PGL131112:PGM131112 PQH131112:PQI131112 QAD131112:QAE131112 QJZ131112:QKA131112 QTV131112:QTW131112 RDR131112:RDS131112 RNN131112:RNO131112 RXJ131112:RXK131112 SHF131112:SHG131112 SRB131112:SRC131112 TAX131112:TAY131112 TKT131112:TKU131112 TUP131112:TUQ131112 UEL131112:UEM131112 UOH131112:UOI131112 UYD131112:UYE131112 VHZ131112:VIA131112 VRV131112:VRW131112 WBR131112:WBS131112 WLN131112:WLO131112 WVJ131112:WVK131112 B196648:C196648 IX196648:IY196648 ST196648:SU196648 ACP196648:ACQ196648 AML196648:AMM196648 AWH196648:AWI196648 BGD196648:BGE196648 BPZ196648:BQA196648 BZV196648:BZW196648 CJR196648:CJS196648 CTN196648:CTO196648 DDJ196648:DDK196648 DNF196648:DNG196648 DXB196648:DXC196648 EGX196648:EGY196648 EQT196648:EQU196648 FAP196648:FAQ196648 FKL196648:FKM196648 FUH196648:FUI196648 GED196648:GEE196648 GNZ196648:GOA196648 GXV196648:GXW196648 HHR196648:HHS196648 HRN196648:HRO196648 IBJ196648:IBK196648 ILF196648:ILG196648 IVB196648:IVC196648 JEX196648:JEY196648 JOT196648:JOU196648 JYP196648:JYQ196648 KIL196648:KIM196648 KSH196648:KSI196648 LCD196648:LCE196648 LLZ196648:LMA196648 LVV196648:LVW196648 MFR196648:MFS196648 MPN196648:MPO196648 MZJ196648:MZK196648 NJF196648:NJG196648 NTB196648:NTC196648 OCX196648:OCY196648 OMT196648:OMU196648 OWP196648:OWQ196648 PGL196648:PGM196648 PQH196648:PQI196648 QAD196648:QAE196648 QJZ196648:QKA196648 QTV196648:QTW196648 RDR196648:RDS196648 RNN196648:RNO196648 RXJ196648:RXK196648 SHF196648:SHG196648 SRB196648:SRC196648 TAX196648:TAY196648 TKT196648:TKU196648 TUP196648:TUQ196648 UEL196648:UEM196648 UOH196648:UOI196648 UYD196648:UYE196648 VHZ196648:VIA196648 VRV196648:VRW196648 WBR196648:WBS196648 WLN196648:WLO196648 WVJ196648:WVK196648 B262184:C262184 IX262184:IY262184 ST262184:SU262184 ACP262184:ACQ262184 AML262184:AMM262184 AWH262184:AWI262184 BGD262184:BGE262184 BPZ262184:BQA262184 BZV262184:BZW262184 CJR262184:CJS262184 CTN262184:CTO262184 DDJ262184:DDK262184 DNF262184:DNG262184 DXB262184:DXC262184 EGX262184:EGY262184 EQT262184:EQU262184 FAP262184:FAQ262184 FKL262184:FKM262184 FUH262184:FUI262184 GED262184:GEE262184 GNZ262184:GOA262184 GXV262184:GXW262184 HHR262184:HHS262184 HRN262184:HRO262184 IBJ262184:IBK262184 ILF262184:ILG262184 IVB262184:IVC262184 JEX262184:JEY262184 JOT262184:JOU262184 JYP262184:JYQ262184 KIL262184:KIM262184 KSH262184:KSI262184 LCD262184:LCE262184 LLZ262184:LMA262184 LVV262184:LVW262184 MFR262184:MFS262184 MPN262184:MPO262184 MZJ262184:MZK262184 NJF262184:NJG262184 NTB262184:NTC262184 OCX262184:OCY262184 OMT262184:OMU262184 OWP262184:OWQ262184 PGL262184:PGM262184 PQH262184:PQI262184 QAD262184:QAE262184 QJZ262184:QKA262184 QTV262184:QTW262184 RDR262184:RDS262184 RNN262184:RNO262184 RXJ262184:RXK262184 SHF262184:SHG262184 SRB262184:SRC262184 TAX262184:TAY262184 TKT262184:TKU262184 TUP262184:TUQ262184 UEL262184:UEM262184 UOH262184:UOI262184 UYD262184:UYE262184 VHZ262184:VIA262184 VRV262184:VRW262184 WBR262184:WBS262184 WLN262184:WLO262184 WVJ262184:WVK262184 B327720:C327720 IX327720:IY327720 ST327720:SU327720 ACP327720:ACQ327720 AML327720:AMM327720 AWH327720:AWI327720 BGD327720:BGE327720 BPZ327720:BQA327720 BZV327720:BZW327720 CJR327720:CJS327720 CTN327720:CTO327720 DDJ327720:DDK327720 DNF327720:DNG327720 DXB327720:DXC327720 EGX327720:EGY327720 EQT327720:EQU327720 FAP327720:FAQ327720 FKL327720:FKM327720 FUH327720:FUI327720 GED327720:GEE327720 GNZ327720:GOA327720 GXV327720:GXW327720 HHR327720:HHS327720 HRN327720:HRO327720 IBJ327720:IBK327720 ILF327720:ILG327720 IVB327720:IVC327720 JEX327720:JEY327720 JOT327720:JOU327720 JYP327720:JYQ327720 KIL327720:KIM327720 KSH327720:KSI327720 LCD327720:LCE327720 LLZ327720:LMA327720 LVV327720:LVW327720 MFR327720:MFS327720 MPN327720:MPO327720 MZJ327720:MZK327720 NJF327720:NJG327720 NTB327720:NTC327720 OCX327720:OCY327720 OMT327720:OMU327720 OWP327720:OWQ327720 PGL327720:PGM327720 PQH327720:PQI327720 QAD327720:QAE327720 QJZ327720:QKA327720 QTV327720:QTW327720 RDR327720:RDS327720 RNN327720:RNO327720 RXJ327720:RXK327720 SHF327720:SHG327720 SRB327720:SRC327720 TAX327720:TAY327720 TKT327720:TKU327720 TUP327720:TUQ327720 UEL327720:UEM327720 UOH327720:UOI327720 UYD327720:UYE327720 VHZ327720:VIA327720 VRV327720:VRW327720 WBR327720:WBS327720 WLN327720:WLO327720 WVJ327720:WVK327720 B393256:C393256 IX393256:IY393256 ST393256:SU393256 ACP393256:ACQ393256 AML393256:AMM393256 AWH393256:AWI393256 BGD393256:BGE393256 BPZ393256:BQA393256 BZV393256:BZW393256 CJR393256:CJS393256 CTN393256:CTO393256 DDJ393256:DDK393256 DNF393256:DNG393256 DXB393256:DXC393256 EGX393256:EGY393256 EQT393256:EQU393256 FAP393256:FAQ393256 FKL393256:FKM393256 FUH393256:FUI393256 GED393256:GEE393256 GNZ393256:GOA393256 GXV393256:GXW393256 HHR393256:HHS393256 HRN393256:HRO393256 IBJ393256:IBK393256 ILF393256:ILG393256 IVB393256:IVC393256 JEX393256:JEY393256 JOT393256:JOU393256 JYP393256:JYQ393256 KIL393256:KIM393256 KSH393256:KSI393256 LCD393256:LCE393256 LLZ393256:LMA393256 LVV393256:LVW393256 MFR393256:MFS393256 MPN393256:MPO393256 MZJ393256:MZK393256 NJF393256:NJG393256 NTB393256:NTC393256 OCX393256:OCY393256 OMT393256:OMU393256 OWP393256:OWQ393256 PGL393256:PGM393256 PQH393256:PQI393256 QAD393256:QAE393256 QJZ393256:QKA393256 QTV393256:QTW393256 RDR393256:RDS393256 RNN393256:RNO393256 RXJ393256:RXK393256 SHF393256:SHG393256 SRB393256:SRC393256 TAX393256:TAY393256 TKT393256:TKU393256 TUP393256:TUQ393256 UEL393256:UEM393256 UOH393256:UOI393256 UYD393256:UYE393256 VHZ393256:VIA393256 VRV393256:VRW393256 WBR393256:WBS393256 WLN393256:WLO393256 WVJ393256:WVK393256 B458792:C458792 IX458792:IY458792 ST458792:SU458792 ACP458792:ACQ458792 AML458792:AMM458792 AWH458792:AWI458792 BGD458792:BGE458792 BPZ458792:BQA458792 BZV458792:BZW458792 CJR458792:CJS458792 CTN458792:CTO458792 DDJ458792:DDK458792 DNF458792:DNG458792 DXB458792:DXC458792 EGX458792:EGY458792 EQT458792:EQU458792 FAP458792:FAQ458792 FKL458792:FKM458792 FUH458792:FUI458792 GED458792:GEE458792 GNZ458792:GOA458792 GXV458792:GXW458792 HHR458792:HHS458792 HRN458792:HRO458792 IBJ458792:IBK458792 ILF458792:ILG458792 IVB458792:IVC458792 JEX458792:JEY458792 JOT458792:JOU458792 JYP458792:JYQ458792 KIL458792:KIM458792 KSH458792:KSI458792 LCD458792:LCE458792 LLZ458792:LMA458792 LVV458792:LVW458792 MFR458792:MFS458792 MPN458792:MPO458792 MZJ458792:MZK458792 NJF458792:NJG458792 NTB458792:NTC458792 OCX458792:OCY458792 OMT458792:OMU458792 OWP458792:OWQ458792 PGL458792:PGM458792 PQH458792:PQI458792 QAD458792:QAE458792 QJZ458792:QKA458792 QTV458792:QTW458792 RDR458792:RDS458792 RNN458792:RNO458792 RXJ458792:RXK458792 SHF458792:SHG458792 SRB458792:SRC458792 TAX458792:TAY458792 TKT458792:TKU458792 TUP458792:TUQ458792 UEL458792:UEM458792 UOH458792:UOI458792 UYD458792:UYE458792 VHZ458792:VIA458792 VRV458792:VRW458792 WBR458792:WBS458792 WLN458792:WLO458792 WVJ458792:WVK458792 B524328:C524328 IX524328:IY524328 ST524328:SU524328 ACP524328:ACQ524328 AML524328:AMM524328 AWH524328:AWI524328 BGD524328:BGE524328 BPZ524328:BQA524328 BZV524328:BZW524328 CJR524328:CJS524328 CTN524328:CTO524328 DDJ524328:DDK524328 DNF524328:DNG524328 DXB524328:DXC524328 EGX524328:EGY524328 EQT524328:EQU524328 FAP524328:FAQ524328 FKL524328:FKM524328 FUH524328:FUI524328 GED524328:GEE524328 GNZ524328:GOA524328 GXV524328:GXW524328 HHR524328:HHS524328 HRN524328:HRO524328 IBJ524328:IBK524328 ILF524328:ILG524328 IVB524328:IVC524328 JEX524328:JEY524328 JOT524328:JOU524328 JYP524328:JYQ524328 KIL524328:KIM524328 KSH524328:KSI524328 LCD524328:LCE524328 LLZ524328:LMA524328 LVV524328:LVW524328 MFR524328:MFS524328 MPN524328:MPO524328 MZJ524328:MZK524328 NJF524328:NJG524328 NTB524328:NTC524328 OCX524328:OCY524328 OMT524328:OMU524328 OWP524328:OWQ524328 PGL524328:PGM524328 PQH524328:PQI524328 QAD524328:QAE524328 QJZ524328:QKA524328 QTV524328:QTW524328 RDR524328:RDS524328 RNN524328:RNO524328 RXJ524328:RXK524328 SHF524328:SHG524328 SRB524328:SRC524328 TAX524328:TAY524328 TKT524328:TKU524328 TUP524328:TUQ524328 UEL524328:UEM524328 UOH524328:UOI524328 UYD524328:UYE524328 VHZ524328:VIA524328 VRV524328:VRW524328 WBR524328:WBS524328 WLN524328:WLO524328 WVJ524328:WVK524328 B589864:C589864 IX589864:IY589864 ST589864:SU589864 ACP589864:ACQ589864 AML589864:AMM589864 AWH589864:AWI589864 BGD589864:BGE589864 BPZ589864:BQA589864 BZV589864:BZW589864 CJR589864:CJS589864 CTN589864:CTO589864 DDJ589864:DDK589864 DNF589864:DNG589864 DXB589864:DXC589864 EGX589864:EGY589864 EQT589864:EQU589864 FAP589864:FAQ589864 FKL589864:FKM589864 FUH589864:FUI589864 GED589864:GEE589864 GNZ589864:GOA589864 GXV589864:GXW589864 HHR589864:HHS589864 HRN589864:HRO589864 IBJ589864:IBK589864 ILF589864:ILG589864 IVB589864:IVC589864 JEX589864:JEY589864 JOT589864:JOU589864 JYP589864:JYQ589864 KIL589864:KIM589864 KSH589864:KSI589864 LCD589864:LCE589864 LLZ589864:LMA589864 LVV589864:LVW589864 MFR589864:MFS589864 MPN589864:MPO589864 MZJ589864:MZK589864 NJF589864:NJG589864 NTB589864:NTC589864 OCX589864:OCY589864 OMT589864:OMU589864 OWP589864:OWQ589864 PGL589864:PGM589864 PQH589864:PQI589864 QAD589864:QAE589864 QJZ589864:QKA589864 QTV589864:QTW589864 RDR589864:RDS589864 RNN589864:RNO589864 RXJ589864:RXK589864 SHF589864:SHG589864 SRB589864:SRC589864 TAX589864:TAY589864 TKT589864:TKU589864 TUP589864:TUQ589864 UEL589864:UEM589864 UOH589864:UOI589864 UYD589864:UYE589864 VHZ589864:VIA589864 VRV589864:VRW589864 WBR589864:WBS589864 WLN589864:WLO589864 WVJ589864:WVK589864 B655400:C655400 IX655400:IY655400 ST655400:SU655400 ACP655400:ACQ655400 AML655400:AMM655400 AWH655400:AWI655400 BGD655400:BGE655400 BPZ655400:BQA655400 BZV655400:BZW655400 CJR655400:CJS655400 CTN655400:CTO655400 DDJ655400:DDK655400 DNF655400:DNG655400 DXB655400:DXC655400 EGX655400:EGY655400 EQT655400:EQU655400 FAP655400:FAQ655400 FKL655400:FKM655400 FUH655400:FUI655400 GED655400:GEE655400 GNZ655400:GOA655400 GXV655400:GXW655400 HHR655400:HHS655400 HRN655400:HRO655400 IBJ655400:IBK655400 ILF655400:ILG655400 IVB655400:IVC655400 JEX655400:JEY655400 JOT655400:JOU655400 JYP655400:JYQ655400 KIL655400:KIM655400 KSH655400:KSI655400 LCD655400:LCE655400 LLZ655400:LMA655400 LVV655400:LVW655400 MFR655400:MFS655400 MPN655400:MPO655400 MZJ655400:MZK655400 NJF655400:NJG655400 NTB655400:NTC655400 OCX655400:OCY655400 OMT655400:OMU655400 OWP655400:OWQ655400 PGL655400:PGM655400 PQH655400:PQI655400 QAD655400:QAE655400 QJZ655400:QKA655400 QTV655400:QTW655400 RDR655400:RDS655400 RNN655400:RNO655400 RXJ655400:RXK655400 SHF655400:SHG655400 SRB655400:SRC655400 TAX655400:TAY655400 TKT655400:TKU655400 TUP655400:TUQ655400 UEL655400:UEM655400 UOH655400:UOI655400 UYD655400:UYE655400 VHZ655400:VIA655400 VRV655400:VRW655400 WBR655400:WBS655400 WLN655400:WLO655400 WVJ655400:WVK655400 B720936:C720936 IX720936:IY720936 ST720936:SU720936 ACP720936:ACQ720936 AML720936:AMM720936 AWH720936:AWI720936 BGD720936:BGE720936 BPZ720936:BQA720936 BZV720936:BZW720936 CJR720936:CJS720936 CTN720936:CTO720936 DDJ720936:DDK720936 DNF720936:DNG720936 DXB720936:DXC720936 EGX720936:EGY720936 EQT720936:EQU720936 FAP720936:FAQ720936 FKL720936:FKM720936 FUH720936:FUI720936 GED720936:GEE720936 GNZ720936:GOA720936 GXV720936:GXW720936 HHR720936:HHS720936 HRN720936:HRO720936 IBJ720936:IBK720936 ILF720936:ILG720936 IVB720936:IVC720936 JEX720936:JEY720936 JOT720936:JOU720936 JYP720936:JYQ720936 KIL720936:KIM720936 KSH720936:KSI720936 LCD720936:LCE720936 LLZ720936:LMA720936 LVV720936:LVW720936 MFR720936:MFS720936 MPN720936:MPO720936 MZJ720936:MZK720936 NJF720936:NJG720936 NTB720936:NTC720936 OCX720936:OCY720936 OMT720936:OMU720936 OWP720936:OWQ720936 PGL720936:PGM720936 PQH720936:PQI720936 QAD720936:QAE720936 QJZ720936:QKA720936 QTV720936:QTW720936 RDR720936:RDS720936 RNN720936:RNO720936 RXJ720936:RXK720936 SHF720936:SHG720936 SRB720936:SRC720936 TAX720936:TAY720936 TKT720936:TKU720936 TUP720936:TUQ720936 UEL720936:UEM720936 UOH720936:UOI720936 UYD720936:UYE720936 VHZ720936:VIA720936 VRV720936:VRW720936 WBR720936:WBS720936 WLN720936:WLO720936 WVJ720936:WVK720936 B786472:C786472 IX786472:IY786472 ST786472:SU786472 ACP786472:ACQ786472 AML786472:AMM786472 AWH786472:AWI786472 BGD786472:BGE786472 BPZ786472:BQA786472 BZV786472:BZW786472 CJR786472:CJS786472 CTN786472:CTO786472 DDJ786472:DDK786472 DNF786472:DNG786472 DXB786472:DXC786472 EGX786472:EGY786472 EQT786472:EQU786472 FAP786472:FAQ786472 FKL786472:FKM786472 FUH786472:FUI786472 GED786472:GEE786472 GNZ786472:GOA786472 GXV786472:GXW786472 HHR786472:HHS786472 HRN786472:HRO786472 IBJ786472:IBK786472 ILF786472:ILG786472 IVB786472:IVC786472 JEX786472:JEY786472 JOT786472:JOU786472 JYP786472:JYQ786472 KIL786472:KIM786472 KSH786472:KSI786472 LCD786472:LCE786472 LLZ786472:LMA786472 LVV786472:LVW786472 MFR786472:MFS786472 MPN786472:MPO786472 MZJ786472:MZK786472 NJF786472:NJG786472 NTB786472:NTC786472 OCX786472:OCY786472 OMT786472:OMU786472 OWP786472:OWQ786472 PGL786472:PGM786472 PQH786472:PQI786472 QAD786472:QAE786472 QJZ786472:QKA786472 QTV786472:QTW786472 RDR786472:RDS786472 RNN786472:RNO786472 RXJ786472:RXK786472 SHF786472:SHG786472 SRB786472:SRC786472 TAX786472:TAY786472 TKT786472:TKU786472 TUP786472:TUQ786472 UEL786472:UEM786472 UOH786472:UOI786472 UYD786472:UYE786472 VHZ786472:VIA786472 VRV786472:VRW786472 WBR786472:WBS786472 WLN786472:WLO786472 WVJ786472:WVK786472 B852008:C852008 IX852008:IY852008 ST852008:SU852008 ACP852008:ACQ852008 AML852008:AMM852008 AWH852008:AWI852008 BGD852008:BGE852008 BPZ852008:BQA852008 BZV852008:BZW852008 CJR852008:CJS852008 CTN852008:CTO852008 DDJ852008:DDK852008 DNF852008:DNG852008 DXB852008:DXC852008 EGX852008:EGY852008 EQT852008:EQU852008 FAP852008:FAQ852008 FKL852008:FKM852008 FUH852008:FUI852008 GED852008:GEE852008 GNZ852008:GOA852008 GXV852008:GXW852008 HHR852008:HHS852008 HRN852008:HRO852008 IBJ852008:IBK852008 ILF852008:ILG852008 IVB852008:IVC852008 JEX852008:JEY852008 JOT852008:JOU852008 JYP852008:JYQ852008 KIL852008:KIM852008 KSH852008:KSI852008 LCD852008:LCE852008 LLZ852008:LMA852008 LVV852008:LVW852008 MFR852008:MFS852008 MPN852008:MPO852008 MZJ852008:MZK852008 NJF852008:NJG852008 NTB852008:NTC852008 OCX852008:OCY852008 OMT852008:OMU852008 OWP852008:OWQ852008 PGL852008:PGM852008 PQH852008:PQI852008 QAD852008:QAE852008 QJZ852008:QKA852008 QTV852008:QTW852008 RDR852008:RDS852008 RNN852008:RNO852008 RXJ852008:RXK852008 SHF852008:SHG852008 SRB852008:SRC852008 TAX852008:TAY852008 TKT852008:TKU852008 TUP852008:TUQ852008 UEL852008:UEM852008 UOH852008:UOI852008 UYD852008:UYE852008 VHZ852008:VIA852008 VRV852008:VRW852008 WBR852008:WBS852008 WLN852008:WLO852008 WVJ852008:WVK852008 B917544:C917544 IX917544:IY917544 ST917544:SU917544 ACP917544:ACQ917544 AML917544:AMM917544 AWH917544:AWI917544 BGD917544:BGE917544 BPZ917544:BQA917544 BZV917544:BZW917544 CJR917544:CJS917544 CTN917544:CTO917544 DDJ917544:DDK917544 DNF917544:DNG917544 DXB917544:DXC917544 EGX917544:EGY917544 EQT917544:EQU917544 FAP917544:FAQ917544 FKL917544:FKM917544 FUH917544:FUI917544 GED917544:GEE917544 GNZ917544:GOA917544 GXV917544:GXW917544 HHR917544:HHS917544 HRN917544:HRO917544 IBJ917544:IBK917544 ILF917544:ILG917544 IVB917544:IVC917544 JEX917544:JEY917544 JOT917544:JOU917544 JYP917544:JYQ917544 KIL917544:KIM917544 KSH917544:KSI917544 LCD917544:LCE917544 LLZ917544:LMA917544 LVV917544:LVW917544 MFR917544:MFS917544 MPN917544:MPO917544 MZJ917544:MZK917544 NJF917544:NJG917544 NTB917544:NTC917544 OCX917544:OCY917544 OMT917544:OMU917544 OWP917544:OWQ917544 PGL917544:PGM917544 PQH917544:PQI917544 QAD917544:QAE917544 QJZ917544:QKA917544 QTV917544:QTW917544 RDR917544:RDS917544 RNN917544:RNO917544 RXJ917544:RXK917544 SHF917544:SHG917544 SRB917544:SRC917544 TAX917544:TAY917544 TKT917544:TKU917544 TUP917544:TUQ917544 UEL917544:UEM917544 UOH917544:UOI917544 UYD917544:UYE917544 VHZ917544:VIA917544 VRV917544:VRW917544 WBR917544:WBS917544 WLN917544:WLO917544 WVJ917544:WVK917544 B983080:C983080 IX983080:IY983080 ST983080:SU983080 ACP983080:ACQ983080 AML983080:AMM983080 AWH983080:AWI983080 BGD983080:BGE983080 BPZ983080:BQA983080 BZV983080:BZW983080 CJR983080:CJS983080 CTN983080:CTO983080 DDJ983080:DDK983080 DNF983080:DNG983080 DXB983080:DXC983080 EGX983080:EGY983080 EQT983080:EQU983080 FAP983080:FAQ983080 FKL983080:FKM983080 FUH983080:FUI983080 GED983080:GEE983080 GNZ983080:GOA983080 GXV983080:GXW983080 HHR983080:HHS983080 HRN983080:HRO983080 IBJ983080:IBK983080 ILF983080:ILG983080 IVB983080:IVC983080 JEX983080:JEY983080 JOT983080:JOU983080 JYP983080:JYQ983080 KIL983080:KIM983080 KSH983080:KSI983080 LCD983080:LCE983080 LLZ983080:LMA983080 LVV983080:LVW983080 MFR983080:MFS983080 MPN983080:MPO983080 MZJ983080:MZK983080 NJF983080:NJG983080 NTB983080:NTC983080 OCX983080:OCY983080 OMT983080:OMU983080 OWP983080:OWQ983080 PGL983080:PGM983080 PQH983080:PQI983080 QAD983080:QAE983080 QJZ983080:QKA983080 QTV983080:QTW983080 RDR983080:RDS983080 RNN983080:RNO983080 RXJ983080:RXK983080 SHF983080:SHG983080 SRB983080:SRC983080 TAX983080:TAY983080 TKT983080:TKU983080 TUP983080:TUQ983080 UEL983080:UEM983080 UOH983080:UOI983080 UYD983080:UYE983080 VHZ983080:VIA983080 VRV983080:VRW983080 WBR983080:WBS983080 WLN983080:WLO983080 B40:C40">
      <formula1>$R$36:$R$38</formula1>
    </dataValidation>
    <dataValidation type="list" allowBlank="1" sqref="WVJ983076:WVK983076 IX36:IY36 ST36:SU36 ACP36:ACQ36 AML36:AMM36 AWH36:AWI36 BGD36:BGE36 BPZ36:BQA36 BZV36:BZW36 CJR36:CJS36 CTN36:CTO36 DDJ36:DDK36 DNF36:DNG36 DXB36:DXC36 EGX36:EGY36 EQT36:EQU36 FAP36:FAQ36 FKL36:FKM36 FUH36:FUI36 GED36:GEE36 GNZ36:GOA36 GXV36:GXW36 HHR36:HHS36 HRN36:HRO36 IBJ36:IBK36 ILF36:ILG36 IVB36:IVC36 JEX36:JEY36 JOT36:JOU36 JYP36:JYQ36 KIL36:KIM36 KSH36:KSI36 LCD36:LCE36 LLZ36:LMA36 LVV36:LVW36 MFR36:MFS36 MPN36:MPO36 MZJ36:MZK36 NJF36:NJG36 NTB36:NTC36 OCX36:OCY36 OMT36:OMU36 OWP36:OWQ36 PGL36:PGM36 PQH36:PQI36 QAD36:QAE36 QJZ36:QKA36 QTV36:QTW36 RDR36:RDS36 RNN36:RNO36 RXJ36:RXK36 SHF36:SHG36 SRB36:SRC36 TAX36:TAY36 TKT36:TKU36 TUP36:TUQ36 UEL36:UEM36 UOH36:UOI36 UYD36:UYE36 VHZ36:VIA36 VRV36:VRW36 WBR36:WBS36 WLN36:WLO36 WVJ36:WVK36 B65572:C65572 IX65572:IY65572 ST65572:SU65572 ACP65572:ACQ65572 AML65572:AMM65572 AWH65572:AWI65572 BGD65572:BGE65572 BPZ65572:BQA65572 BZV65572:BZW65572 CJR65572:CJS65572 CTN65572:CTO65572 DDJ65572:DDK65572 DNF65572:DNG65572 DXB65572:DXC65572 EGX65572:EGY65572 EQT65572:EQU65572 FAP65572:FAQ65572 FKL65572:FKM65572 FUH65572:FUI65572 GED65572:GEE65572 GNZ65572:GOA65572 GXV65572:GXW65572 HHR65572:HHS65572 HRN65572:HRO65572 IBJ65572:IBK65572 ILF65572:ILG65572 IVB65572:IVC65572 JEX65572:JEY65572 JOT65572:JOU65572 JYP65572:JYQ65572 KIL65572:KIM65572 KSH65572:KSI65572 LCD65572:LCE65572 LLZ65572:LMA65572 LVV65572:LVW65572 MFR65572:MFS65572 MPN65572:MPO65572 MZJ65572:MZK65572 NJF65572:NJG65572 NTB65572:NTC65572 OCX65572:OCY65572 OMT65572:OMU65572 OWP65572:OWQ65572 PGL65572:PGM65572 PQH65572:PQI65572 QAD65572:QAE65572 QJZ65572:QKA65572 QTV65572:QTW65572 RDR65572:RDS65572 RNN65572:RNO65572 RXJ65572:RXK65572 SHF65572:SHG65572 SRB65572:SRC65572 TAX65572:TAY65572 TKT65572:TKU65572 TUP65572:TUQ65572 UEL65572:UEM65572 UOH65572:UOI65572 UYD65572:UYE65572 VHZ65572:VIA65572 VRV65572:VRW65572 WBR65572:WBS65572 WLN65572:WLO65572 WVJ65572:WVK65572 B131108:C131108 IX131108:IY131108 ST131108:SU131108 ACP131108:ACQ131108 AML131108:AMM131108 AWH131108:AWI131108 BGD131108:BGE131108 BPZ131108:BQA131108 BZV131108:BZW131108 CJR131108:CJS131108 CTN131108:CTO131108 DDJ131108:DDK131108 DNF131108:DNG131108 DXB131108:DXC131108 EGX131108:EGY131108 EQT131108:EQU131108 FAP131108:FAQ131108 FKL131108:FKM131108 FUH131108:FUI131108 GED131108:GEE131108 GNZ131108:GOA131108 GXV131108:GXW131108 HHR131108:HHS131108 HRN131108:HRO131108 IBJ131108:IBK131108 ILF131108:ILG131108 IVB131108:IVC131108 JEX131108:JEY131108 JOT131108:JOU131108 JYP131108:JYQ131108 KIL131108:KIM131108 KSH131108:KSI131108 LCD131108:LCE131108 LLZ131108:LMA131108 LVV131108:LVW131108 MFR131108:MFS131108 MPN131108:MPO131108 MZJ131108:MZK131108 NJF131108:NJG131108 NTB131108:NTC131108 OCX131108:OCY131108 OMT131108:OMU131108 OWP131108:OWQ131108 PGL131108:PGM131108 PQH131108:PQI131108 QAD131108:QAE131108 QJZ131108:QKA131108 QTV131108:QTW131108 RDR131108:RDS131108 RNN131108:RNO131108 RXJ131108:RXK131108 SHF131108:SHG131108 SRB131108:SRC131108 TAX131108:TAY131108 TKT131108:TKU131108 TUP131108:TUQ131108 UEL131108:UEM131108 UOH131108:UOI131108 UYD131108:UYE131108 VHZ131108:VIA131108 VRV131108:VRW131108 WBR131108:WBS131108 WLN131108:WLO131108 WVJ131108:WVK131108 B196644:C196644 IX196644:IY196644 ST196644:SU196644 ACP196644:ACQ196644 AML196644:AMM196644 AWH196644:AWI196644 BGD196644:BGE196644 BPZ196644:BQA196644 BZV196644:BZW196644 CJR196644:CJS196644 CTN196644:CTO196644 DDJ196644:DDK196644 DNF196644:DNG196644 DXB196644:DXC196644 EGX196644:EGY196644 EQT196644:EQU196644 FAP196644:FAQ196644 FKL196644:FKM196644 FUH196644:FUI196644 GED196644:GEE196644 GNZ196644:GOA196644 GXV196644:GXW196644 HHR196644:HHS196644 HRN196644:HRO196644 IBJ196644:IBK196644 ILF196644:ILG196644 IVB196644:IVC196644 JEX196644:JEY196644 JOT196644:JOU196644 JYP196644:JYQ196644 KIL196644:KIM196644 KSH196644:KSI196644 LCD196644:LCE196644 LLZ196644:LMA196644 LVV196644:LVW196644 MFR196644:MFS196644 MPN196644:MPO196644 MZJ196644:MZK196644 NJF196644:NJG196644 NTB196644:NTC196644 OCX196644:OCY196644 OMT196644:OMU196644 OWP196644:OWQ196644 PGL196644:PGM196644 PQH196644:PQI196644 QAD196644:QAE196644 QJZ196644:QKA196644 QTV196644:QTW196644 RDR196644:RDS196644 RNN196644:RNO196644 RXJ196644:RXK196644 SHF196644:SHG196644 SRB196644:SRC196644 TAX196644:TAY196644 TKT196644:TKU196644 TUP196644:TUQ196644 UEL196644:UEM196644 UOH196644:UOI196644 UYD196644:UYE196644 VHZ196644:VIA196644 VRV196644:VRW196644 WBR196644:WBS196644 WLN196644:WLO196644 WVJ196644:WVK196644 B262180:C262180 IX262180:IY262180 ST262180:SU262180 ACP262180:ACQ262180 AML262180:AMM262180 AWH262180:AWI262180 BGD262180:BGE262180 BPZ262180:BQA262180 BZV262180:BZW262180 CJR262180:CJS262180 CTN262180:CTO262180 DDJ262180:DDK262180 DNF262180:DNG262180 DXB262180:DXC262180 EGX262180:EGY262180 EQT262180:EQU262180 FAP262180:FAQ262180 FKL262180:FKM262180 FUH262180:FUI262180 GED262180:GEE262180 GNZ262180:GOA262180 GXV262180:GXW262180 HHR262180:HHS262180 HRN262180:HRO262180 IBJ262180:IBK262180 ILF262180:ILG262180 IVB262180:IVC262180 JEX262180:JEY262180 JOT262180:JOU262180 JYP262180:JYQ262180 KIL262180:KIM262180 KSH262180:KSI262180 LCD262180:LCE262180 LLZ262180:LMA262180 LVV262180:LVW262180 MFR262180:MFS262180 MPN262180:MPO262180 MZJ262180:MZK262180 NJF262180:NJG262180 NTB262180:NTC262180 OCX262180:OCY262180 OMT262180:OMU262180 OWP262180:OWQ262180 PGL262180:PGM262180 PQH262180:PQI262180 QAD262180:QAE262180 QJZ262180:QKA262180 QTV262180:QTW262180 RDR262180:RDS262180 RNN262180:RNO262180 RXJ262180:RXK262180 SHF262180:SHG262180 SRB262180:SRC262180 TAX262180:TAY262180 TKT262180:TKU262180 TUP262180:TUQ262180 UEL262180:UEM262180 UOH262180:UOI262180 UYD262180:UYE262180 VHZ262180:VIA262180 VRV262180:VRW262180 WBR262180:WBS262180 WLN262180:WLO262180 WVJ262180:WVK262180 B327716:C327716 IX327716:IY327716 ST327716:SU327716 ACP327716:ACQ327716 AML327716:AMM327716 AWH327716:AWI327716 BGD327716:BGE327716 BPZ327716:BQA327716 BZV327716:BZW327716 CJR327716:CJS327716 CTN327716:CTO327716 DDJ327716:DDK327716 DNF327716:DNG327716 DXB327716:DXC327716 EGX327716:EGY327716 EQT327716:EQU327716 FAP327716:FAQ327716 FKL327716:FKM327716 FUH327716:FUI327716 GED327716:GEE327716 GNZ327716:GOA327716 GXV327716:GXW327716 HHR327716:HHS327716 HRN327716:HRO327716 IBJ327716:IBK327716 ILF327716:ILG327716 IVB327716:IVC327716 JEX327716:JEY327716 JOT327716:JOU327716 JYP327716:JYQ327716 KIL327716:KIM327716 KSH327716:KSI327716 LCD327716:LCE327716 LLZ327716:LMA327716 LVV327716:LVW327716 MFR327716:MFS327716 MPN327716:MPO327716 MZJ327716:MZK327716 NJF327716:NJG327716 NTB327716:NTC327716 OCX327716:OCY327716 OMT327716:OMU327716 OWP327716:OWQ327716 PGL327716:PGM327716 PQH327716:PQI327716 QAD327716:QAE327716 QJZ327716:QKA327716 QTV327716:QTW327716 RDR327716:RDS327716 RNN327716:RNO327716 RXJ327716:RXK327716 SHF327716:SHG327716 SRB327716:SRC327716 TAX327716:TAY327716 TKT327716:TKU327716 TUP327716:TUQ327716 UEL327716:UEM327716 UOH327716:UOI327716 UYD327716:UYE327716 VHZ327716:VIA327716 VRV327716:VRW327716 WBR327716:WBS327716 WLN327716:WLO327716 WVJ327716:WVK327716 B393252:C393252 IX393252:IY393252 ST393252:SU393252 ACP393252:ACQ393252 AML393252:AMM393252 AWH393252:AWI393252 BGD393252:BGE393252 BPZ393252:BQA393252 BZV393252:BZW393252 CJR393252:CJS393252 CTN393252:CTO393252 DDJ393252:DDK393252 DNF393252:DNG393252 DXB393252:DXC393252 EGX393252:EGY393252 EQT393252:EQU393252 FAP393252:FAQ393252 FKL393252:FKM393252 FUH393252:FUI393252 GED393252:GEE393252 GNZ393252:GOA393252 GXV393252:GXW393252 HHR393252:HHS393252 HRN393252:HRO393252 IBJ393252:IBK393252 ILF393252:ILG393252 IVB393252:IVC393252 JEX393252:JEY393252 JOT393252:JOU393252 JYP393252:JYQ393252 KIL393252:KIM393252 KSH393252:KSI393252 LCD393252:LCE393252 LLZ393252:LMA393252 LVV393252:LVW393252 MFR393252:MFS393252 MPN393252:MPO393252 MZJ393252:MZK393252 NJF393252:NJG393252 NTB393252:NTC393252 OCX393252:OCY393252 OMT393252:OMU393252 OWP393252:OWQ393252 PGL393252:PGM393252 PQH393252:PQI393252 QAD393252:QAE393252 QJZ393252:QKA393252 QTV393252:QTW393252 RDR393252:RDS393252 RNN393252:RNO393252 RXJ393252:RXK393252 SHF393252:SHG393252 SRB393252:SRC393252 TAX393252:TAY393252 TKT393252:TKU393252 TUP393252:TUQ393252 UEL393252:UEM393252 UOH393252:UOI393252 UYD393252:UYE393252 VHZ393252:VIA393252 VRV393252:VRW393252 WBR393252:WBS393252 WLN393252:WLO393252 WVJ393252:WVK393252 B458788:C458788 IX458788:IY458788 ST458788:SU458788 ACP458788:ACQ458788 AML458788:AMM458788 AWH458788:AWI458788 BGD458788:BGE458788 BPZ458788:BQA458788 BZV458788:BZW458788 CJR458788:CJS458788 CTN458788:CTO458788 DDJ458788:DDK458788 DNF458788:DNG458788 DXB458788:DXC458788 EGX458788:EGY458788 EQT458788:EQU458788 FAP458788:FAQ458788 FKL458788:FKM458788 FUH458788:FUI458788 GED458788:GEE458788 GNZ458788:GOA458788 GXV458788:GXW458788 HHR458788:HHS458788 HRN458788:HRO458788 IBJ458788:IBK458788 ILF458788:ILG458788 IVB458788:IVC458788 JEX458788:JEY458788 JOT458788:JOU458788 JYP458788:JYQ458788 KIL458788:KIM458788 KSH458788:KSI458788 LCD458788:LCE458788 LLZ458788:LMA458788 LVV458788:LVW458788 MFR458788:MFS458788 MPN458788:MPO458788 MZJ458788:MZK458788 NJF458788:NJG458788 NTB458788:NTC458788 OCX458788:OCY458788 OMT458788:OMU458788 OWP458788:OWQ458788 PGL458788:PGM458788 PQH458788:PQI458788 QAD458788:QAE458788 QJZ458788:QKA458788 QTV458788:QTW458788 RDR458788:RDS458788 RNN458788:RNO458788 RXJ458788:RXK458788 SHF458788:SHG458788 SRB458788:SRC458788 TAX458788:TAY458788 TKT458788:TKU458788 TUP458788:TUQ458788 UEL458788:UEM458788 UOH458788:UOI458788 UYD458788:UYE458788 VHZ458788:VIA458788 VRV458788:VRW458788 WBR458788:WBS458788 WLN458788:WLO458788 WVJ458788:WVK458788 B524324:C524324 IX524324:IY524324 ST524324:SU524324 ACP524324:ACQ524324 AML524324:AMM524324 AWH524324:AWI524324 BGD524324:BGE524324 BPZ524324:BQA524324 BZV524324:BZW524324 CJR524324:CJS524324 CTN524324:CTO524324 DDJ524324:DDK524324 DNF524324:DNG524324 DXB524324:DXC524324 EGX524324:EGY524324 EQT524324:EQU524324 FAP524324:FAQ524324 FKL524324:FKM524324 FUH524324:FUI524324 GED524324:GEE524324 GNZ524324:GOA524324 GXV524324:GXW524324 HHR524324:HHS524324 HRN524324:HRO524324 IBJ524324:IBK524324 ILF524324:ILG524324 IVB524324:IVC524324 JEX524324:JEY524324 JOT524324:JOU524324 JYP524324:JYQ524324 KIL524324:KIM524324 KSH524324:KSI524324 LCD524324:LCE524324 LLZ524324:LMA524324 LVV524324:LVW524324 MFR524324:MFS524324 MPN524324:MPO524324 MZJ524324:MZK524324 NJF524324:NJG524324 NTB524324:NTC524324 OCX524324:OCY524324 OMT524324:OMU524324 OWP524324:OWQ524324 PGL524324:PGM524324 PQH524324:PQI524324 QAD524324:QAE524324 QJZ524324:QKA524324 QTV524324:QTW524324 RDR524324:RDS524324 RNN524324:RNO524324 RXJ524324:RXK524324 SHF524324:SHG524324 SRB524324:SRC524324 TAX524324:TAY524324 TKT524324:TKU524324 TUP524324:TUQ524324 UEL524324:UEM524324 UOH524324:UOI524324 UYD524324:UYE524324 VHZ524324:VIA524324 VRV524324:VRW524324 WBR524324:WBS524324 WLN524324:WLO524324 WVJ524324:WVK524324 B589860:C589860 IX589860:IY589860 ST589860:SU589860 ACP589860:ACQ589860 AML589860:AMM589860 AWH589860:AWI589860 BGD589860:BGE589860 BPZ589860:BQA589860 BZV589860:BZW589860 CJR589860:CJS589860 CTN589860:CTO589860 DDJ589860:DDK589860 DNF589860:DNG589860 DXB589860:DXC589860 EGX589860:EGY589860 EQT589860:EQU589860 FAP589860:FAQ589860 FKL589860:FKM589860 FUH589860:FUI589860 GED589860:GEE589860 GNZ589860:GOA589860 GXV589860:GXW589860 HHR589860:HHS589860 HRN589860:HRO589860 IBJ589860:IBK589860 ILF589860:ILG589860 IVB589860:IVC589860 JEX589860:JEY589860 JOT589860:JOU589860 JYP589860:JYQ589860 KIL589860:KIM589860 KSH589860:KSI589860 LCD589860:LCE589860 LLZ589860:LMA589860 LVV589860:LVW589860 MFR589860:MFS589860 MPN589860:MPO589860 MZJ589860:MZK589860 NJF589860:NJG589860 NTB589860:NTC589860 OCX589860:OCY589860 OMT589860:OMU589860 OWP589860:OWQ589860 PGL589860:PGM589860 PQH589860:PQI589860 QAD589860:QAE589860 QJZ589860:QKA589860 QTV589860:QTW589860 RDR589860:RDS589860 RNN589860:RNO589860 RXJ589860:RXK589860 SHF589860:SHG589860 SRB589860:SRC589860 TAX589860:TAY589860 TKT589860:TKU589860 TUP589860:TUQ589860 UEL589860:UEM589860 UOH589860:UOI589860 UYD589860:UYE589860 VHZ589860:VIA589860 VRV589860:VRW589860 WBR589860:WBS589860 WLN589860:WLO589860 WVJ589860:WVK589860 B655396:C655396 IX655396:IY655396 ST655396:SU655396 ACP655396:ACQ655396 AML655396:AMM655396 AWH655396:AWI655396 BGD655396:BGE655396 BPZ655396:BQA655396 BZV655396:BZW655396 CJR655396:CJS655396 CTN655396:CTO655396 DDJ655396:DDK655396 DNF655396:DNG655396 DXB655396:DXC655396 EGX655396:EGY655396 EQT655396:EQU655396 FAP655396:FAQ655396 FKL655396:FKM655396 FUH655396:FUI655396 GED655396:GEE655396 GNZ655396:GOA655396 GXV655396:GXW655396 HHR655396:HHS655396 HRN655396:HRO655396 IBJ655396:IBK655396 ILF655396:ILG655396 IVB655396:IVC655396 JEX655396:JEY655396 JOT655396:JOU655396 JYP655396:JYQ655396 KIL655396:KIM655396 KSH655396:KSI655396 LCD655396:LCE655396 LLZ655396:LMA655396 LVV655396:LVW655396 MFR655396:MFS655396 MPN655396:MPO655396 MZJ655396:MZK655396 NJF655396:NJG655396 NTB655396:NTC655396 OCX655396:OCY655396 OMT655396:OMU655396 OWP655396:OWQ655396 PGL655396:PGM655396 PQH655396:PQI655396 QAD655396:QAE655396 QJZ655396:QKA655396 QTV655396:QTW655396 RDR655396:RDS655396 RNN655396:RNO655396 RXJ655396:RXK655396 SHF655396:SHG655396 SRB655396:SRC655396 TAX655396:TAY655396 TKT655396:TKU655396 TUP655396:TUQ655396 UEL655396:UEM655396 UOH655396:UOI655396 UYD655396:UYE655396 VHZ655396:VIA655396 VRV655396:VRW655396 WBR655396:WBS655396 WLN655396:WLO655396 WVJ655396:WVK655396 B720932:C720932 IX720932:IY720932 ST720932:SU720932 ACP720932:ACQ720932 AML720932:AMM720932 AWH720932:AWI720932 BGD720932:BGE720932 BPZ720932:BQA720932 BZV720932:BZW720932 CJR720932:CJS720932 CTN720932:CTO720932 DDJ720932:DDK720932 DNF720932:DNG720932 DXB720932:DXC720932 EGX720932:EGY720932 EQT720932:EQU720932 FAP720932:FAQ720932 FKL720932:FKM720932 FUH720932:FUI720932 GED720932:GEE720932 GNZ720932:GOA720932 GXV720932:GXW720932 HHR720932:HHS720932 HRN720932:HRO720932 IBJ720932:IBK720932 ILF720932:ILG720932 IVB720932:IVC720932 JEX720932:JEY720932 JOT720932:JOU720932 JYP720932:JYQ720932 KIL720932:KIM720932 KSH720932:KSI720932 LCD720932:LCE720932 LLZ720932:LMA720932 LVV720932:LVW720932 MFR720932:MFS720932 MPN720932:MPO720932 MZJ720932:MZK720932 NJF720932:NJG720932 NTB720932:NTC720932 OCX720932:OCY720932 OMT720932:OMU720932 OWP720932:OWQ720932 PGL720932:PGM720932 PQH720932:PQI720932 QAD720932:QAE720932 QJZ720932:QKA720932 QTV720932:QTW720932 RDR720932:RDS720932 RNN720932:RNO720932 RXJ720932:RXK720932 SHF720932:SHG720932 SRB720932:SRC720932 TAX720932:TAY720932 TKT720932:TKU720932 TUP720932:TUQ720932 UEL720932:UEM720932 UOH720932:UOI720932 UYD720932:UYE720932 VHZ720932:VIA720932 VRV720932:VRW720932 WBR720932:WBS720932 WLN720932:WLO720932 WVJ720932:WVK720932 B786468:C786468 IX786468:IY786468 ST786468:SU786468 ACP786468:ACQ786468 AML786468:AMM786468 AWH786468:AWI786468 BGD786468:BGE786468 BPZ786468:BQA786468 BZV786468:BZW786468 CJR786468:CJS786468 CTN786468:CTO786468 DDJ786468:DDK786468 DNF786468:DNG786468 DXB786468:DXC786468 EGX786468:EGY786468 EQT786468:EQU786468 FAP786468:FAQ786468 FKL786468:FKM786468 FUH786468:FUI786468 GED786468:GEE786468 GNZ786468:GOA786468 GXV786468:GXW786468 HHR786468:HHS786468 HRN786468:HRO786468 IBJ786468:IBK786468 ILF786468:ILG786468 IVB786468:IVC786468 JEX786468:JEY786468 JOT786468:JOU786468 JYP786468:JYQ786468 KIL786468:KIM786468 KSH786468:KSI786468 LCD786468:LCE786468 LLZ786468:LMA786468 LVV786468:LVW786468 MFR786468:MFS786468 MPN786468:MPO786468 MZJ786468:MZK786468 NJF786468:NJG786468 NTB786468:NTC786468 OCX786468:OCY786468 OMT786468:OMU786468 OWP786468:OWQ786468 PGL786468:PGM786468 PQH786468:PQI786468 QAD786468:QAE786468 QJZ786468:QKA786468 QTV786468:QTW786468 RDR786468:RDS786468 RNN786468:RNO786468 RXJ786468:RXK786468 SHF786468:SHG786468 SRB786468:SRC786468 TAX786468:TAY786468 TKT786468:TKU786468 TUP786468:TUQ786468 UEL786468:UEM786468 UOH786468:UOI786468 UYD786468:UYE786468 VHZ786468:VIA786468 VRV786468:VRW786468 WBR786468:WBS786468 WLN786468:WLO786468 WVJ786468:WVK786468 B852004:C852004 IX852004:IY852004 ST852004:SU852004 ACP852004:ACQ852004 AML852004:AMM852004 AWH852004:AWI852004 BGD852004:BGE852004 BPZ852004:BQA852004 BZV852004:BZW852004 CJR852004:CJS852004 CTN852004:CTO852004 DDJ852004:DDK852004 DNF852004:DNG852004 DXB852004:DXC852004 EGX852004:EGY852004 EQT852004:EQU852004 FAP852004:FAQ852004 FKL852004:FKM852004 FUH852004:FUI852004 GED852004:GEE852004 GNZ852004:GOA852004 GXV852004:GXW852004 HHR852004:HHS852004 HRN852004:HRO852004 IBJ852004:IBK852004 ILF852004:ILG852004 IVB852004:IVC852004 JEX852004:JEY852004 JOT852004:JOU852004 JYP852004:JYQ852004 KIL852004:KIM852004 KSH852004:KSI852004 LCD852004:LCE852004 LLZ852004:LMA852004 LVV852004:LVW852004 MFR852004:MFS852004 MPN852004:MPO852004 MZJ852004:MZK852004 NJF852004:NJG852004 NTB852004:NTC852004 OCX852004:OCY852004 OMT852004:OMU852004 OWP852004:OWQ852004 PGL852004:PGM852004 PQH852004:PQI852004 QAD852004:QAE852004 QJZ852004:QKA852004 QTV852004:QTW852004 RDR852004:RDS852004 RNN852004:RNO852004 RXJ852004:RXK852004 SHF852004:SHG852004 SRB852004:SRC852004 TAX852004:TAY852004 TKT852004:TKU852004 TUP852004:TUQ852004 UEL852004:UEM852004 UOH852004:UOI852004 UYD852004:UYE852004 VHZ852004:VIA852004 VRV852004:VRW852004 WBR852004:WBS852004 WLN852004:WLO852004 WVJ852004:WVK852004 B917540:C917540 IX917540:IY917540 ST917540:SU917540 ACP917540:ACQ917540 AML917540:AMM917540 AWH917540:AWI917540 BGD917540:BGE917540 BPZ917540:BQA917540 BZV917540:BZW917540 CJR917540:CJS917540 CTN917540:CTO917540 DDJ917540:DDK917540 DNF917540:DNG917540 DXB917540:DXC917540 EGX917540:EGY917540 EQT917540:EQU917540 FAP917540:FAQ917540 FKL917540:FKM917540 FUH917540:FUI917540 GED917540:GEE917540 GNZ917540:GOA917540 GXV917540:GXW917540 HHR917540:HHS917540 HRN917540:HRO917540 IBJ917540:IBK917540 ILF917540:ILG917540 IVB917540:IVC917540 JEX917540:JEY917540 JOT917540:JOU917540 JYP917540:JYQ917540 KIL917540:KIM917540 KSH917540:KSI917540 LCD917540:LCE917540 LLZ917540:LMA917540 LVV917540:LVW917540 MFR917540:MFS917540 MPN917540:MPO917540 MZJ917540:MZK917540 NJF917540:NJG917540 NTB917540:NTC917540 OCX917540:OCY917540 OMT917540:OMU917540 OWP917540:OWQ917540 PGL917540:PGM917540 PQH917540:PQI917540 QAD917540:QAE917540 QJZ917540:QKA917540 QTV917540:QTW917540 RDR917540:RDS917540 RNN917540:RNO917540 RXJ917540:RXK917540 SHF917540:SHG917540 SRB917540:SRC917540 TAX917540:TAY917540 TKT917540:TKU917540 TUP917540:TUQ917540 UEL917540:UEM917540 UOH917540:UOI917540 UYD917540:UYE917540 VHZ917540:VIA917540 VRV917540:VRW917540 WBR917540:WBS917540 WLN917540:WLO917540 WVJ917540:WVK917540 B983076:C983076 IX983076:IY983076 ST983076:SU983076 ACP983076:ACQ983076 AML983076:AMM983076 AWH983076:AWI983076 BGD983076:BGE983076 BPZ983076:BQA983076 BZV983076:BZW983076 CJR983076:CJS983076 CTN983076:CTO983076 DDJ983076:DDK983076 DNF983076:DNG983076 DXB983076:DXC983076 EGX983076:EGY983076 EQT983076:EQU983076 FAP983076:FAQ983076 FKL983076:FKM983076 FUH983076:FUI983076 GED983076:GEE983076 GNZ983076:GOA983076 GXV983076:GXW983076 HHR983076:HHS983076 HRN983076:HRO983076 IBJ983076:IBK983076 ILF983076:ILG983076 IVB983076:IVC983076 JEX983076:JEY983076 JOT983076:JOU983076 JYP983076:JYQ983076 KIL983076:KIM983076 KSH983076:KSI983076 LCD983076:LCE983076 LLZ983076:LMA983076 LVV983076:LVW983076 MFR983076:MFS983076 MPN983076:MPO983076 MZJ983076:MZK983076 NJF983076:NJG983076 NTB983076:NTC983076 OCX983076:OCY983076 OMT983076:OMU983076 OWP983076:OWQ983076 PGL983076:PGM983076 PQH983076:PQI983076 QAD983076:QAE983076 QJZ983076:QKA983076 QTV983076:QTW983076 RDR983076:RDS983076 RNN983076:RNO983076 RXJ983076:RXK983076 SHF983076:SHG983076 SRB983076:SRC983076 TAX983076:TAY983076 TKT983076:TKU983076 TUP983076:TUQ983076 UEL983076:UEM983076 UOH983076:UOI983076 UYD983076:UYE983076 VHZ983076:VIA983076 VRV983076:VRW983076 WBR983076:WBS983076 WLN983076:WLO983076 B36:C36">
      <formula1>$N$36:$N$40</formula1>
    </dataValidation>
    <dataValidation type="list" allowBlank="1" sqref="WVJ983075:WVK983075 IX35:IY35 ST35:SU35 ACP35:ACQ35 AML35:AMM35 AWH35:AWI35 BGD35:BGE35 BPZ35:BQA35 BZV35:BZW35 CJR35:CJS35 CTN35:CTO35 DDJ35:DDK35 DNF35:DNG35 DXB35:DXC35 EGX35:EGY35 EQT35:EQU35 FAP35:FAQ35 FKL35:FKM35 FUH35:FUI35 GED35:GEE35 GNZ35:GOA35 GXV35:GXW35 HHR35:HHS35 HRN35:HRO35 IBJ35:IBK35 ILF35:ILG35 IVB35:IVC35 JEX35:JEY35 JOT35:JOU35 JYP35:JYQ35 KIL35:KIM35 KSH35:KSI35 LCD35:LCE35 LLZ35:LMA35 LVV35:LVW35 MFR35:MFS35 MPN35:MPO35 MZJ35:MZK35 NJF35:NJG35 NTB35:NTC35 OCX35:OCY35 OMT35:OMU35 OWP35:OWQ35 PGL35:PGM35 PQH35:PQI35 QAD35:QAE35 QJZ35:QKA35 QTV35:QTW35 RDR35:RDS35 RNN35:RNO35 RXJ35:RXK35 SHF35:SHG35 SRB35:SRC35 TAX35:TAY35 TKT35:TKU35 TUP35:TUQ35 UEL35:UEM35 UOH35:UOI35 UYD35:UYE35 VHZ35:VIA35 VRV35:VRW35 WBR35:WBS35 WLN35:WLO35 WVJ35:WVK35 B65571:C65571 IX65571:IY65571 ST65571:SU65571 ACP65571:ACQ65571 AML65571:AMM65571 AWH65571:AWI65571 BGD65571:BGE65571 BPZ65571:BQA65571 BZV65571:BZW65571 CJR65571:CJS65571 CTN65571:CTO65571 DDJ65571:DDK65571 DNF65571:DNG65571 DXB65571:DXC65571 EGX65571:EGY65571 EQT65571:EQU65571 FAP65571:FAQ65571 FKL65571:FKM65571 FUH65571:FUI65571 GED65571:GEE65571 GNZ65571:GOA65571 GXV65571:GXW65571 HHR65571:HHS65571 HRN65571:HRO65571 IBJ65571:IBK65571 ILF65571:ILG65571 IVB65571:IVC65571 JEX65571:JEY65571 JOT65571:JOU65571 JYP65571:JYQ65571 KIL65571:KIM65571 KSH65571:KSI65571 LCD65571:LCE65571 LLZ65571:LMA65571 LVV65571:LVW65571 MFR65571:MFS65571 MPN65571:MPO65571 MZJ65571:MZK65571 NJF65571:NJG65571 NTB65571:NTC65571 OCX65571:OCY65571 OMT65571:OMU65571 OWP65571:OWQ65571 PGL65571:PGM65571 PQH65571:PQI65571 QAD65571:QAE65571 QJZ65571:QKA65571 QTV65571:QTW65571 RDR65571:RDS65571 RNN65571:RNO65571 RXJ65571:RXK65571 SHF65571:SHG65571 SRB65571:SRC65571 TAX65571:TAY65571 TKT65571:TKU65571 TUP65571:TUQ65571 UEL65571:UEM65571 UOH65571:UOI65571 UYD65571:UYE65571 VHZ65571:VIA65571 VRV65571:VRW65571 WBR65571:WBS65571 WLN65571:WLO65571 WVJ65571:WVK65571 B131107:C131107 IX131107:IY131107 ST131107:SU131107 ACP131107:ACQ131107 AML131107:AMM131107 AWH131107:AWI131107 BGD131107:BGE131107 BPZ131107:BQA131107 BZV131107:BZW131107 CJR131107:CJS131107 CTN131107:CTO131107 DDJ131107:DDK131107 DNF131107:DNG131107 DXB131107:DXC131107 EGX131107:EGY131107 EQT131107:EQU131107 FAP131107:FAQ131107 FKL131107:FKM131107 FUH131107:FUI131107 GED131107:GEE131107 GNZ131107:GOA131107 GXV131107:GXW131107 HHR131107:HHS131107 HRN131107:HRO131107 IBJ131107:IBK131107 ILF131107:ILG131107 IVB131107:IVC131107 JEX131107:JEY131107 JOT131107:JOU131107 JYP131107:JYQ131107 KIL131107:KIM131107 KSH131107:KSI131107 LCD131107:LCE131107 LLZ131107:LMA131107 LVV131107:LVW131107 MFR131107:MFS131107 MPN131107:MPO131107 MZJ131107:MZK131107 NJF131107:NJG131107 NTB131107:NTC131107 OCX131107:OCY131107 OMT131107:OMU131107 OWP131107:OWQ131107 PGL131107:PGM131107 PQH131107:PQI131107 QAD131107:QAE131107 QJZ131107:QKA131107 QTV131107:QTW131107 RDR131107:RDS131107 RNN131107:RNO131107 RXJ131107:RXK131107 SHF131107:SHG131107 SRB131107:SRC131107 TAX131107:TAY131107 TKT131107:TKU131107 TUP131107:TUQ131107 UEL131107:UEM131107 UOH131107:UOI131107 UYD131107:UYE131107 VHZ131107:VIA131107 VRV131107:VRW131107 WBR131107:WBS131107 WLN131107:WLO131107 WVJ131107:WVK131107 B196643:C196643 IX196643:IY196643 ST196643:SU196643 ACP196643:ACQ196643 AML196643:AMM196643 AWH196643:AWI196643 BGD196643:BGE196643 BPZ196643:BQA196643 BZV196643:BZW196643 CJR196643:CJS196643 CTN196643:CTO196643 DDJ196643:DDK196643 DNF196643:DNG196643 DXB196643:DXC196643 EGX196643:EGY196643 EQT196643:EQU196643 FAP196643:FAQ196643 FKL196643:FKM196643 FUH196643:FUI196643 GED196643:GEE196643 GNZ196643:GOA196643 GXV196643:GXW196643 HHR196643:HHS196643 HRN196643:HRO196643 IBJ196643:IBK196643 ILF196643:ILG196643 IVB196643:IVC196643 JEX196643:JEY196643 JOT196643:JOU196643 JYP196643:JYQ196643 KIL196643:KIM196643 KSH196643:KSI196643 LCD196643:LCE196643 LLZ196643:LMA196643 LVV196643:LVW196643 MFR196643:MFS196643 MPN196643:MPO196643 MZJ196643:MZK196643 NJF196643:NJG196643 NTB196643:NTC196643 OCX196643:OCY196643 OMT196643:OMU196643 OWP196643:OWQ196643 PGL196643:PGM196643 PQH196643:PQI196643 QAD196643:QAE196643 QJZ196643:QKA196643 QTV196643:QTW196643 RDR196643:RDS196643 RNN196643:RNO196643 RXJ196643:RXK196643 SHF196643:SHG196643 SRB196643:SRC196643 TAX196643:TAY196643 TKT196643:TKU196643 TUP196643:TUQ196643 UEL196643:UEM196643 UOH196643:UOI196643 UYD196643:UYE196643 VHZ196643:VIA196643 VRV196643:VRW196643 WBR196643:WBS196643 WLN196643:WLO196643 WVJ196643:WVK196643 B262179:C262179 IX262179:IY262179 ST262179:SU262179 ACP262179:ACQ262179 AML262179:AMM262179 AWH262179:AWI262179 BGD262179:BGE262179 BPZ262179:BQA262179 BZV262179:BZW262179 CJR262179:CJS262179 CTN262179:CTO262179 DDJ262179:DDK262179 DNF262179:DNG262179 DXB262179:DXC262179 EGX262179:EGY262179 EQT262179:EQU262179 FAP262179:FAQ262179 FKL262179:FKM262179 FUH262179:FUI262179 GED262179:GEE262179 GNZ262179:GOA262179 GXV262179:GXW262179 HHR262179:HHS262179 HRN262179:HRO262179 IBJ262179:IBK262179 ILF262179:ILG262179 IVB262179:IVC262179 JEX262179:JEY262179 JOT262179:JOU262179 JYP262179:JYQ262179 KIL262179:KIM262179 KSH262179:KSI262179 LCD262179:LCE262179 LLZ262179:LMA262179 LVV262179:LVW262179 MFR262179:MFS262179 MPN262179:MPO262179 MZJ262179:MZK262179 NJF262179:NJG262179 NTB262179:NTC262179 OCX262179:OCY262179 OMT262179:OMU262179 OWP262179:OWQ262179 PGL262179:PGM262179 PQH262179:PQI262179 QAD262179:QAE262179 QJZ262179:QKA262179 QTV262179:QTW262179 RDR262179:RDS262179 RNN262179:RNO262179 RXJ262179:RXK262179 SHF262179:SHG262179 SRB262179:SRC262179 TAX262179:TAY262179 TKT262179:TKU262179 TUP262179:TUQ262179 UEL262179:UEM262179 UOH262179:UOI262179 UYD262179:UYE262179 VHZ262179:VIA262179 VRV262179:VRW262179 WBR262179:WBS262179 WLN262179:WLO262179 WVJ262179:WVK262179 B327715:C327715 IX327715:IY327715 ST327715:SU327715 ACP327715:ACQ327715 AML327715:AMM327715 AWH327715:AWI327715 BGD327715:BGE327715 BPZ327715:BQA327715 BZV327715:BZW327715 CJR327715:CJS327715 CTN327715:CTO327715 DDJ327715:DDK327715 DNF327715:DNG327715 DXB327715:DXC327715 EGX327715:EGY327715 EQT327715:EQU327715 FAP327715:FAQ327715 FKL327715:FKM327715 FUH327715:FUI327715 GED327715:GEE327715 GNZ327715:GOA327715 GXV327715:GXW327715 HHR327715:HHS327715 HRN327715:HRO327715 IBJ327715:IBK327715 ILF327715:ILG327715 IVB327715:IVC327715 JEX327715:JEY327715 JOT327715:JOU327715 JYP327715:JYQ327715 KIL327715:KIM327715 KSH327715:KSI327715 LCD327715:LCE327715 LLZ327715:LMA327715 LVV327715:LVW327715 MFR327715:MFS327715 MPN327715:MPO327715 MZJ327715:MZK327715 NJF327715:NJG327715 NTB327715:NTC327715 OCX327715:OCY327715 OMT327715:OMU327715 OWP327715:OWQ327715 PGL327715:PGM327715 PQH327715:PQI327715 QAD327715:QAE327715 QJZ327715:QKA327715 QTV327715:QTW327715 RDR327715:RDS327715 RNN327715:RNO327715 RXJ327715:RXK327715 SHF327715:SHG327715 SRB327715:SRC327715 TAX327715:TAY327715 TKT327715:TKU327715 TUP327715:TUQ327715 UEL327715:UEM327715 UOH327715:UOI327715 UYD327715:UYE327715 VHZ327715:VIA327715 VRV327715:VRW327715 WBR327715:WBS327715 WLN327715:WLO327715 WVJ327715:WVK327715 B393251:C393251 IX393251:IY393251 ST393251:SU393251 ACP393251:ACQ393251 AML393251:AMM393251 AWH393251:AWI393251 BGD393251:BGE393251 BPZ393251:BQA393251 BZV393251:BZW393251 CJR393251:CJS393251 CTN393251:CTO393251 DDJ393251:DDK393251 DNF393251:DNG393251 DXB393251:DXC393251 EGX393251:EGY393251 EQT393251:EQU393251 FAP393251:FAQ393251 FKL393251:FKM393251 FUH393251:FUI393251 GED393251:GEE393251 GNZ393251:GOA393251 GXV393251:GXW393251 HHR393251:HHS393251 HRN393251:HRO393251 IBJ393251:IBK393251 ILF393251:ILG393251 IVB393251:IVC393251 JEX393251:JEY393251 JOT393251:JOU393251 JYP393251:JYQ393251 KIL393251:KIM393251 KSH393251:KSI393251 LCD393251:LCE393251 LLZ393251:LMA393251 LVV393251:LVW393251 MFR393251:MFS393251 MPN393251:MPO393251 MZJ393251:MZK393251 NJF393251:NJG393251 NTB393251:NTC393251 OCX393251:OCY393251 OMT393251:OMU393251 OWP393251:OWQ393251 PGL393251:PGM393251 PQH393251:PQI393251 QAD393251:QAE393251 QJZ393251:QKA393251 QTV393251:QTW393251 RDR393251:RDS393251 RNN393251:RNO393251 RXJ393251:RXK393251 SHF393251:SHG393251 SRB393251:SRC393251 TAX393251:TAY393251 TKT393251:TKU393251 TUP393251:TUQ393251 UEL393251:UEM393251 UOH393251:UOI393251 UYD393251:UYE393251 VHZ393251:VIA393251 VRV393251:VRW393251 WBR393251:WBS393251 WLN393251:WLO393251 WVJ393251:WVK393251 B458787:C458787 IX458787:IY458787 ST458787:SU458787 ACP458787:ACQ458787 AML458787:AMM458787 AWH458787:AWI458787 BGD458787:BGE458787 BPZ458787:BQA458787 BZV458787:BZW458787 CJR458787:CJS458787 CTN458787:CTO458787 DDJ458787:DDK458787 DNF458787:DNG458787 DXB458787:DXC458787 EGX458787:EGY458787 EQT458787:EQU458787 FAP458787:FAQ458787 FKL458787:FKM458787 FUH458787:FUI458787 GED458787:GEE458787 GNZ458787:GOA458787 GXV458787:GXW458787 HHR458787:HHS458787 HRN458787:HRO458787 IBJ458787:IBK458787 ILF458787:ILG458787 IVB458787:IVC458787 JEX458787:JEY458787 JOT458787:JOU458787 JYP458787:JYQ458787 KIL458787:KIM458787 KSH458787:KSI458787 LCD458787:LCE458787 LLZ458787:LMA458787 LVV458787:LVW458787 MFR458787:MFS458787 MPN458787:MPO458787 MZJ458787:MZK458787 NJF458787:NJG458787 NTB458787:NTC458787 OCX458787:OCY458787 OMT458787:OMU458787 OWP458787:OWQ458787 PGL458787:PGM458787 PQH458787:PQI458787 QAD458787:QAE458787 QJZ458787:QKA458787 QTV458787:QTW458787 RDR458787:RDS458787 RNN458787:RNO458787 RXJ458787:RXK458787 SHF458787:SHG458787 SRB458787:SRC458787 TAX458787:TAY458787 TKT458787:TKU458787 TUP458787:TUQ458787 UEL458787:UEM458787 UOH458787:UOI458787 UYD458787:UYE458787 VHZ458787:VIA458787 VRV458787:VRW458787 WBR458787:WBS458787 WLN458787:WLO458787 WVJ458787:WVK458787 B524323:C524323 IX524323:IY524323 ST524323:SU524323 ACP524323:ACQ524323 AML524323:AMM524323 AWH524323:AWI524323 BGD524323:BGE524323 BPZ524323:BQA524323 BZV524323:BZW524323 CJR524323:CJS524323 CTN524323:CTO524323 DDJ524323:DDK524323 DNF524323:DNG524323 DXB524323:DXC524323 EGX524323:EGY524323 EQT524323:EQU524323 FAP524323:FAQ524323 FKL524323:FKM524323 FUH524323:FUI524323 GED524323:GEE524323 GNZ524323:GOA524323 GXV524323:GXW524323 HHR524323:HHS524323 HRN524323:HRO524323 IBJ524323:IBK524323 ILF524323:ILG524323 IVB524323:IVC524323 JEX524323:JEY524323 JOT524323:JOU524323 JYP524323:JYQ524323 KIL524323:KIM524323 KSH524323:KSI524323 LCD524323:LCE524323 LLZ524323:LMA524323 LVV524323:LVW524323 MFR524323:MFS524323 MPN524323:MPO524323 MZJ524323:MZK524323 NJF524323:NJG524323 NTB524323:NTC524323 OCX524323:OCY524323 OMT524323:OMU524323 OWP524323:OWQ524323 PGL524323:PGM524323 PQH524323:PQI524323 QAD524323:QAE524323 QJZ524323:QKA524323 QTV524323:QTW524323 RDR524323:RDS524323 RNN524323:RNO524323 RXJ524323:RXK524323 SHF524323:SHG524323 SRB524323:SRC524323 TAX524323:TAY524323 TKT524323:TKU524323 TUP524323:TUQ524323 UEL524323:UEM524323 UOH524323:UOI524323 UYD524323:UYE524323 VHZ524323:VIA524323 VRV524323:VRW524323 WBR524323:WBS524323 WLN524323:WLO524323 WVJ524323:WVK524323 B589859:C589859 IX589859:IY589859 ST589859:SU589859 ACP589859:ACQ589859 AML589859:AMM589859 AWH589859:AWI589859 BGD589859:BGE589859 BPZ589859:BQA589859 BZV589859:BZW589859 CJR589859:CJS589859 CTN589859:CTO589859 DDJ589859:DDK589859 DNF589859:DNG589859 DXB589859:DXC589859 EGX589859:EGY589859 EQT589859:EQU589859 FAP589859:FAQ589859 FKL589859:FKM589859 FUH589859:FUI589859 GED589859:GEE589859 GNZ589859:GOA589859 GXV589859:GXW589859 HHR589859:HHS589859 HRN589859:HRO589859 IBJ589859:IBK589859 ILF589859:ILG589859 IVB589859:IVC589859 JEX589859:JEY589859 JOT589859:JOU589859 JYP589859:JYQ589859 KIL589859:KIM589859 KSH589859:KSI589859 LCD589859:LCE589859 LLZ589859:LMA589859 LVV589859:LVW589859 MFR589859:MFS589859 MPN589859:MPO589859 MZJ589859:MZK589859 NJF589859:NJG589859 NTB589859:NTC589859 OCX589859:OCY589859 OMT589859:OMU589859 OWP589859:OWQ589859 PGL589859:PGM589859 PQH589859:PQI589859 QAD589859:QAE589859 QJZ589859:QKA589859 QTV589859:QTW589859 RDR589859:RDS589859 RNN589859:RNO589859 RXJ589859:RXK589859 SHF589859:SHG589859 SRB589859:SRC589859 TAX589859:TAY589859 TKT589859:TKU589859 TUP589859:TUQ589859 UEL589859:UEM589859 UOH589859:UOI589859 UYD589859:UYE589859 VHZ589859:VIA589859 VRV589859:VRW589859 WBR589859:WBS589859 WLN589859:WLO589859 WVJ589859:WVK589859 B655395:C655395 IX655395:IY655395 ST655395:SU655395 ACP655395:ACQ655395 AML655395:AMM655395 AWH655395:AWI655395 BGD655395:BGE655395 BPZ655395:BQA655395 BZV655395:BZW655395 CJR655395:CJS655395 CTN655395:CTO655395 DDJ655395:DDK655395 DNF655395:DNG655395 DXB655395:DXC655395 EGX655395:EGY655395 EQT655395:EQU655395 FAP655395:FAQ655395 FKL655395:FKM655395 FUH655395:FUI655395 GED655395:GEE655395 GNZ655395:GOA655395 GXV655395:GXW655395 HHR655395:HHS655395 HRN655395:HRO655395 IBJ655395:IBK655395 ILF655395:ILG655395 IVB655395:IVC655395 JEX655395:JEY655395 JOT655395:JOU655395 JYP655395:JYQ655395 KIL655395:KIM655395 KSH655395:KSI655395 LCD655395:LCE655395 LLZ655395:LMA655395 LVV655395:LVW655395 MFR655395:MFS655395 MPN655395:MPO655395 MZJ655395:MZK655395 NJF655395:NJG655395 NTB655395:NTC655395 OCX655395:OCY655395 OMT655395:OMU655395 OWP655395:OWQ655395 PGL655395:PGM655395 PQH655395:PQI655395 QAD655395:QAE655395 QJZ655395:QKA655395 QTV655395:QTW655395 RDR655395:RDS655395 RNN655395:RNO655395 RXJ655395:RXK655395 SHF655395:SHG655395 SRB655395:SRC655395 TAX655395:TAY655395 TKT655395:TKU655395 TUP655395:TUQ655395 UEL655395:UEM655395 UOH655395:UOI655395 UYD655395:UYE655395 VHZ655395:VIA655395 VRV655395:VRW655395 WBR655395:WBS655395 WLN655395:WLO655395 WVJ655395:WVK655395 B720931:C720931 IX720931:IY720931 ST720931:SU720931 ACP720931:ACQ720931 AML720931:AMM720931 AWH720931:AWI720931 BGD720931:BGE720931 BPZ720931:BQA720931 BZV720931:BZW720931 CJR720931:CJS720931 CTN720931:CTO720931 DDJ720931:DDK720931 DNF720931:DNG720931 DXB720931:DXC720931 EGX720931:EGY720931 EQT720931:EQU720931 FAP720931:FAQ720931 FKL720931:FKM720931 FUH720931:FUI720931 GED720931:GEE720931 GNZ720931:GOA720931 GXV720931:GXW720931 HHR720931:HHS720931 HRN720931:HRO720931 IBJ720931:IBK720931 ILF720931:ILG720931 IVB720931:IVC720931 JEX720931:JEY720931 JOT720931:JOU720931 JYP720931:JYQ720931 KIL720931:KIM720931 KSH720931:KSI720931 LCD720931:LCE720931 LLZ720931:LMA720931 LVV720931:LVW720931 MFR720931:MFS720931 MPN720931:MPO720931 MZJ720931:MZK720931 NJF720931:NJG720931 NTB720931:NTC720931 OCX720931:OCY720931 OMT720931:OMU720931 OWP720931:OWQ720931 PGL720931:PGM720931 PQH720931:PQI720931 QAD720931:QAE720931 QJZ720931:QKA720931 QTV720931:QTW720931 RDR720931:RDS720931 RNN720931:RNO720931 RXJ720931:RXK720931 SHF720931:SHG720931 SRB720931:SRC720931 TAX720931:TAY720931 TKT720931:TKU720931 TUP720931:TUQ720931 UEL720931:UEM720931 UOH720931:UOI720931 UYD720931:UYE720931 VHZ720931:VIA720931 VRV720931:VRW720931 WBR720931:WBS720931 WLN720931:WLO720931 WVJ720931:WVK720931 B786467:C786467 IX786467:IY786467 ST786467:SU786467 ACP786467:ACQ786467 AML786467:AMM786467 AWH786467:AWI786467 BGD786467:BGE786467 BPZ786467:BQA786467 BZV786467:BZW786467 CJR786467:CJS786467 CTN786467:CTO786467 DDJ786467:DDK786467 DNF786467:DNG786467 DXB786467:DXC786467 EGX786467:EGY786467 EQT786467:EQU786467 FAP786467:FAQ786467 FKL786467:FKM786467 FUH786467:FUI786467 GED786467:GEE786467 GNZ786467:GOA786467 GXV786467:GXW786467 HHR786467:HHS786467 HRN786467:HRO786467 IBJ786467:IBK786467 ILF786467:ILG786467 IVB786467:IVC786467 JEX786467:JEY786467 JOT786467:JOU786467 JYP786467:JYQ786467 KIL786467:KIM786467 KSH786467:KSI786467 LCD786467:LCE786467 LLZ786467:LMA786467 LVV786467:LVW786467 MFR786467:MFS786467 MPN786467:MPO786467 MZJ786467:MZK786467 NJF786467:NJG786467 NTB786467:NTC786467 OCX786467:OCY786467 OMT786467:OMU786467 OWP786467:OWQ786467 PGL786467:PGM786467 PQH786467:PQI786467 QAD786467:QAE786467 QJZ786467:QKA786467 QTV786467:QTW786467 RDR786467:RDS786467 RNN786467:RNO786467 RXJ786467:RXK786467 SHF786467:SHG786467 SRB786467:SRC786467 TAX786467:TAY786467 TKT786467:TKU786467 TUP786467:TUQ786467 UEL786467:UEM786467 UOH786467:UOI786467 UYD786467:UYE786467 VHZ786467:VIA786467 VRV786467:VRW786467 WBR786467:WBS786467 WLN786467:WLO786467 WVJ786467:WVK786467 B852003:C852003 IX852003:IY852003 ST852003:SU852003 ACP852003:ACQ852003 AML852003:AMM852003 AWH852003:AWI852003 BGD852003:BGE852003 BPZ852003:BQA852003 BZV852003:BZW852003 CJR852003:CJS852003 CTN852003:CTO852003 DDJ852003:DDK852003 DNF852003:DNG852003 DXB852003:DXC852003 EGX852003:EGY852003 EQT852003:EQU852003 FAP852003:FAQ852003 FKL852003:FKM852003 FUH852003:FUI852003 GED852003:GEE852003 GNZ852003:GOA852003 GXV852003:GXW852003 HHR852003:HHS852003 HRN852003:HRO852003 IBJ852003:IBK852003 ILF852003:ILG852003 IVB852003:IVC852003 JEX852003:JEY852003 JOT852003:JOU852003 JYP852003:JYQ852003 KIL852003:KIM852003 KSH852003:KSI852003 LCD852003:LCE852003 LLZ852003:LMA852003 LVV852003:LVW852003 MFR852003:MFS852003 MPN852003:MPO852003 MZJ852003:MZK852003 NJF852003:NJG852003 NTB852003:NTC852003 OCX852003:OCY852003 OMT852003:OMU852003 OWP852003:OWQ852003 PGL852003:PGM852003 PQH852003:PQI852003 QAD852003:QAE852003 QJZ852003:QKA852003 QTV852003:QTW852003 RDR852003:RDS852003 RNN852003:RNO852003 RXJ852003:RXK852003 SHF852003:SHG852003 SRB852003:SRC852003 TAX852003:TAY852003 TKT852003:TKU852003 TUP852003:TUQ852003 UEL852003:UEM852003 UOH852003:UOI852003 UYD852003:UYE852003 VHZ852003:VIA852003 VRV852003:VRW852003 WBR852003:WBS852003 WLN852003:WLO852003 WVJ852003:WVK852003 B917539:C917539 IX917539:IY917539 ST917539:SU917539 ACP917539:ACQ917539 AML917539:AMM917539 AWH917539:AWI917539 BGD917539:BGE917539 BPZ917539:BQA917539 BZV917539:BZW917539 CJR917539:CJS917539 CTN917539:CTO917539 DDJ917539:DDK917539 DNF917539:DNG917539 DXB917539:DXC917539 EGX917539:EGY917539 EQT917539:EQU917539 FAP917539:FAQ917539 FKL917539:FKM917539 FUH917539:FUI917539 GED917539:GEE917539 GNZ917539:GOA917539 GXV917539:GXW917539 HHR917539:HHS917539 HRN917539:HRO917539 IBJ917539:IBK917539 ILF917539:ILG917539 IVB917539:IVC917539 JEX917539:JEY917539 JOT917539:JOU917539 JYP917539:JYQ917539 KIL917539:KIM917539 KSH917539:KSI917539 LCD917539:LCE917539 LLZ917539:LMA917539 LVV917539:LVW917539 MFR917539:MFS917539 MPN917539:MPO917539 MZJ917539:MZK917539 NJF917539:NJG917539 NTB917539:NTC917539 OCX917539:OCY917539 OMT917539:OMU917539 OWP917539:OWQ917539 PGL917539:PGM917539 PQH917539:PQI917539 QAD917539:QAE917539 QJZ917539:QKA917539 QTV917539:QTW917539 RDR917539:RDS917539 RNN917539:RNO917539 RXJ917539:RXK917539 SHF917539:SHG917539 SRB917539:SRC917539 TAX917539:TAY917539 TKT917539:TKU917539 TUP917539:TUQ917539 UEL917539:UEM917539 UOH917539:UOI917539 UYD917539:UYE917539 VHZ917539:VIA917539 VRV917539:VRW917539 WBR917539:WBS917539 WLN917539:WLO917539 WVJ917539:WVK917539 B983075:C983075 IX983075:IY983075 ST983075:SU983075 ACP983075:ACQ983075 AML983075:AMM983075 AWH983075:AWI983075 BGD983075:BGE983075 BPZ983075:BQA983075 BZV983075:BZW983075 CJR983075:CJS983075 CTN983075:CTO983075 DDJ983075:DDK983075 DNF983075:DNG983075 DXB983075:DXC983075 EGX983075:EGY983075 EQT983075:EQU983075 FAP983075:FAQ983075 FKL983075:FKM983075 FUH983075:FUI983075 GED983075:GEE983075 GNZ983075:GOA983075 GXV983075:GXW983075 HHR983075:HHS983075 HRN983075:HRO983075 IBJ983075:IBK983075 ILF983075:ILG983075 IVB983075:IVC983075 JEX983075:JEY983075 JOT983075:JOU983075 JYP983075:JYQ983075 KIL983075:KIM983075 KSH983075:KSI983075 LCD983075:LCE983075 LLZ983075:LMA983075 LVV983075:LVW983075 MFR983075:MFS983075 MPN983075:MPO983075 MZJ983075:MZK983075 NJF983075:NJG983075 NTB983075:NTC983075 OCX983075:OCY983075 OMT983075:OMU983075 OWP983075:OWQ983075 PGL983075:PGM983075 PQH983075:PQI983075 QAD983075:QAE983075 QJZ983075:QKA983075 QTV983075:QTW983075 RDR983075:RDS983075 RNN983075:RNO983075 RXJ983075:RXK983075 SHF983075:SHG983075 SRB983075:SRC983075 TAX983075:TAY983075 TKT983075:TKU983075 TUP983075:TUQ983075 UEL983075:UEM983075 UOH983075:UOI983075 UYD983075:UYE983075 VHZ983075:VIA983075 VRV983075:VRW983075 WBR983075:WBS983075 WLN983075:WLO983075 B35:C35">
      <formula1>$M$36:$M$38</formula1>
    </dataValidation>
    <dataValidation type="list" allowBlank="1" sqref="B30:C31 IX30:IY31 ST30:SU31 ACP30:ACQ31 AML30:AMM31 AWH30:AWI31 BGD30:BGE31 BPZ30:BQA31 BZV30:BZW31 CJR30:CJS31 CTN30:CTO31 DDJ30:DDK31 DNF30:DNG31 DXB30:DXC31 EGX30:EGY31 EQT30:EQU31 FAP30:FAQ31 FKL30:FKM31 FUH30:FUI31 GED30:GEE31 GNZ30:GOA31 GXV30:GXW31 HHR30:HHS31 HRN30:HRO31 IBJ30:IBK31 ILF30:ILG31 IVB30:IVC31 JEX30:JEY31 JOT30:JOU31 JYP30:JYQ31 KIL30:KIM31 KSH30:KSI31 LCD30:LCE31 LLZ30:LMA31 LVV30:LVW31 MFR30:MFS31 MPN30:MPO31 MZJ30:MZK31 NJF30:NJG31 NTB30:NTC31 OCX30:OCY31 OMT30:OMU31 OWP30:OWQ31 PGL30:PGM31 PQH30:PQI31 QAD30:QAE31 QJZ30:QKA31 QTV30:QTW31 RDR30:RDS31 RNN30:RNO31 RXJ30:RXK31 SHF30:SHG31 SRB30:SRC31 TAX30:TAY31 TKT30:TKU31 TUP30:TUQ31 UEL30:UEM31 UOH30:UOI31 UYD30:UYE31 VHZ30:VIA31 VRV30:VRW31 WBR30:WBS31 WLN30:WLO31 WVJ30:WVK31 B65566:C65567 IX65566:IY65567 ST65566:SU65567 ACP65566:ACQ65567 AML65566:AMM65567 AWH65566:AWI65567 BGD65566:BGE65567 BPZ65566:BQA65567 BZV65566:BZW65567 CJR65566:CJS65567 CTN65566:CTO65567 DDJ65566:DDK65567 DNF65566:DNG65567 DXB65566:DXC65567 EGX65566:EGY65567 EQT65566:EQU65567 FAP65566:FAQ65567 FKL65566:FKM65567 FUH65566:FUI65567 GED65566:GEE65567 GNZ65566:GOA65567 GXV65566:GXW65567 HHR65566:HHS65567 HRN65566:HRO65567 IBJ65566:IBK65567 ILF65566:ILG65567 IVB65566:IVC65567 JEX65566:JEY65567 JOT65566:JOU65567 JYP65566:JYQ65567 KIL65566:KIM65567 KSH65566:KSI65567 LCD65566:LCE65567 LLZ65566:LMA65567 LVV65566:LVW65567 MFR65566:MFS65567 MPN65566:MPO65567 MZJ65566:MZK65567 NJF65566:NJG65567 NTB65566:NTC65567 OCX65566:OCY65567 OMT65566:OMU65567 OWP65566:OWQ65567 PGL65566:PGM65567 PQH65566:PQI65567 QAD65566:QAE65567 QJZ65566:QKA65567 QTV65566:QTW65567 RDR65566:RDS65567 RNN65566:RNO65567 RXJ65566:RXK65567 SHF65566:SHG65567 SRB65566:SRC65567 TAX65566:TAY65567 TKT65566:TKU65567 TUP65566:TUQ65567 UEL65566:UEM65567 UOH65566:UOI65567 UYD65566:UYE65567 VHZ65566:VIA65567 VRV65566:VRW65567 WBR65566:WBS65567 WLN65566:WLO65567 WVJ65566:WVK65567 B131102:C131103 IX131102:IY131103 ST131102:SU131103 ACP131102:ACQ131103 AML131102:AMM131103 AWH131102:AWI131103 BGD131102:BGE131103 BPZ131102:BQA131103 BZV131102:BZW131103 CJR131102:CJS131103 CTN131102:CTO131103 DDJ131102:DDK131103 DNF131102:DNG131103 DXB131102:DXC131103 EGX131102:EGY131103 EQT131102:EQU131103 FAP131102:FAQ131103 FKL131102:FKM131103 FUH131102:FUI131103 GED131102:GEE131103 GNZ131102:GOA131103 GXV131102:GXW131103 HHR131102:HHS131103 HRN131102:HRO131103 IBJ131102:IBK131103 ILF131102:ILG131103 IVB131102:IVC131103 JEX131102:JEY131103 JOT131102:JOU131103 JYP131102:JYQ131103 KIL131102:KIM131103 KSH131102:KSI131103 LCD131102:LCE131103 LLZ131102:LMA131103 LVV131102:LVW131103 MFR131102:MFS131103 MPN131102:MPO131103 MZJ131102:MZK131103 NJF131102:NJG131103 NTB131102:NTC131103 OCX131102:OCY131103 OMT131102:OMU131103 OWP131102:OWQ131103 PGL131102:PGM131103 PQH131102:PQI131103 QAD131102:QAE131103 QJZ131102:QKA131103 QTV131102:QTW131103 RDR131102:RDS131103 RNN131102:RNO131103 RXJ131102:RXK131103 SHF131102:SHG131103 SRB131102:SRC131103 TAX131102:TAY131103 TKT131102:TKU131103 TUP131102:TUQ131103 UEL131102:UEM131103 UOH131102:UOI131103 UYD131102:UYE131103 VHZ131102:VIA131103 VRV131102:VRW131103 WBR131102:WBS131103 WLN131102:WLO131103 WVJ131102:WVK131103 B196638:C196639 IX196638:IY196639 ST196638:SU196639 ACP196638:ACQ196639 AML196638:AMM196639 AWH196638:AWI196639 BGD196638:BGE196639 BPZ196638:BQA196639 BZV196638:BZW196639 CJR196638:CJS196639 CTN196638:CTO196639 DDJ196638:DDK196639 DNF196638:DNG196639 DXB196638:DXC196639 EGX196638:EGY196639 EQT196638:EQU196639 FAP196638:FAQ196639 FKL196638:FKM196639 FUH196638:FUI196639 GED196638:GEE196639 GNZ196638:GOA196639 GXV196638:GXW196639 HHR196638:HHS196639 HRN196638:HRO196639 IBJ196638:IBK196639 ILF196638:ILG196639 IVB196638:IVC196639 JEX196638:JEY196639 JOT196638:JOU196639 JYP196638:JYQ196639 KIL196638:KIM196639 KSH196638:KSI196639 LCD196638:LCE196639 LLZ196638:LMA196639 LVV196638:LVW196639 MFR196638:MFS196639 MPN196638:MPO196639 MZJ196638:MZK196639 NJF196638:NJG196639 NTB196638:NTC196639 OCX196638:OCY196639 OMT196638:OMU196639 OWP196638:OWQ196639 PGL196638:PGM196639 PQH196638:PQI196639 QAD196638:QAE196639 QJZ196638:QKA196639 QTV196638:QTW196639 RDR196638:RDS196639 RNN196638:RNO196639 RXJ196638:RXK196639 SHF196638:SHG196639 SRB196638:SRC196639 TAX196638:TAY196639 TKT196638:TKU196639 TUP196638:TUQ196639 UEL196638:UEM196639 UOH196638:UOI196639 UYD196638:UYE196639 VHZ196638:VIA196639 VRV196638:VRW196639 WBR196638:WBS196639 WLN196638:WLO196639 WVJ196638:WVK196639 B262174:C262175 IX262174:IY262175 ST262174:SU262175 ACP262174:ACQ262175 AML262174:AMM262175 AWH262174:AWI262175 BGD262174:BGE262175 BPZ262174:BQA262175 BZV262174:BZW262175 CJR262174:CJS262175 CTN262174:CTO262175 DDJ262174:DDK262175 DNF262174:DNG262175 DXB262174:DXC262175 EGX262174:EGY262175 EQT262174:EQU262175 FAP262174:FAQ262175 FKL262174:FKM262175 FUH262174:FUI262175 GED262174:GEE262175 GNZ262174:GOA262175 GXV262174:GXW262175 HHR262174:HHS262175 HRN262174:HRO262175 IBJ262174:IBK262175 ILF262174:ILG262175 IVB262174:IVC262175 JEX262174:JEY262175 JOT262174:JOU262175 JYP262174:JYQ262175 KIL262174:KIM262175 KSH262174:KSI262175 LCD262174:LCE262175 LLZ262174:LMA262175 LVV262174:LVW262175 MFR262174:MFS262175 MPN262174:MPO262175 MZJ262174:MZK262175 NJF262174:NJG262175 NTB262174:NTC262175 OCX262174:OCY262175 OMT262174:OMU262175 OWP262174:OWQ262175 PGL262174:PGM262175 PQH262174:PQI262175 QAD262174:QAE262175 QJZ262174:QKA262175 QTV262174:QTW262175 RDR262174:RDS262175 RNN262174:RNO262175 RXJ262174:RXK262175 SHF262174:SHG262175 SRB262174:SRC262175 TAX262174:TAY262175 TKT262174:TKU262175 TUP262174:TUQ262175 UEL262174:UEM262175 UOH262174:UOI262175 UYD262174:UYE262175 VHZ262174:VIA262175 VRV262174:VRW262175 WBR262174:WBS262175 WLN262174:WLO262175 WVJ262174:WVK262175 B327710:C327711 IX327710:IY327711 ST327710:SU327711 ACP327710:ACQ327711 AML327710:AMM327711 AWH327710:AWI327711 BGD327710:BGE327711 BPZ327710:BQA327711 BZV327710:BZW327711 CJR327710:CJS327711 CTN327710:CTO327711 DDJ327710:DDK327711 DNF327710:DNG327711 DXB327710:DXC327711 EGX327710:EGY327711 EQT327710:EQU327711 FAP327710:FAQ327711 FKL327710:FKM327711 FUH327710:FUI327711 GED327710:GEE327711 GNZ327710:GOA327711 GXV327710:GXW327711 HHR327710:HHS327711 HRN327710:HRO327711 IBJ327710:IBK327711 ILF327710:ILG327711 IVB327710:IVC327711 JEX327710:JEY327711 JOT327710:JOU327711 JYP327710:JYQ327711 KIL327710:KIM327711 KSH327710:KSI327711 LCD327710:LCE327711 LLZ327710:LMA327711 LVV327710:LVW327711 MFR327710:MFS327711 MPN327710:MPO327711 MZJ327710:MZK327711 NJF327710:NJG327711 NTB327710:NTC327711 OCX327710:OCY327711 OMT327710:OMU327711 OWP327710:OWQ327711 PGL327710:PGM327711 PQH327710:PQI327711 QAD327710:QAE327711 QJZ327710:QKA327711 QTV327710:QTW327711 RDR327710:RDS327711 RNN327710:RNO327711 RXJ327710:RXK327711 SHF327710:SHG327711 SRB327710:SRC327711 TAX327710:TAY327711 TKT327710:TKU327711 TUP327710:TUQ327711 UEL327710:UEM327711 UOH327710:UOI327711 UYD327710:UYE327711 VHZ327710:VIA327711 VRV327710:VRW327711 WBR327710:WBS327711 WLN327710:WLO327711 WVJ327710:WVK327711 B393246:C393247 IX393246:IY393247 ST393246:SU393247 ACP393246:ACQ393247 AML393246:AMM393247 AWH393246:AWI393247 BGD393246:BGE393247 BPZ393246:BQA393247 BZV393246:BZW393247 CJR393246:CJS393247 CTN393246:CTO393247 DDJ393246:DDK393247 DNF393246:DNG393247 DXB393246:DXC393247 EGX393246:EGY393247 EQT393246:EQU393247 FAP393246:FAQ393247 FKL393246:FKM393247 FUH393246:FUI393247 GED393246:GEE393247 GNZ393246:GOA393247 GXV393246:GXW393247 HHR393246:HHS393247 HRN393246:HRO393247 IBJ393246:IBK393247 ILF393246:ILG393247 IVB393246:IVC393247 JEX393246:JEY393247 JOT393246:JOU393247 JYP393246:JYQ393247 KIL393246:KIM393247 KSH393246:KSI393247 LCD393246:LCE393247 LLZ393246:LMA393247 LVV393246:LVW393247 MFR393246:MFS393247 MPN393246:MPO393247 MZJ393246:MZK393247 NJF393246:NJG393247 NTB393246:NTC393247 OCX393246:OCY393247 OMT393246:OMU393247 OWP393246:OWQ393247 PGL393246:PGM393247 PQH393246:PQI393247 QAD393246:QAE393247 QJZ393246:QKA393247 QTV393246:QTW393247 RDR393246:RDS393247 RNN393246:RNO393247 RXJ393246:RXK393247 SHF393246:SHG393247 SRB393246:SRC393247 TAX393246:TAY393247 TKT393246:TKU393247 TUP393246:TUQ393247 UEL393246:UEM393247 UOH393246:UOI393247 UYD393246:UYE393247 VHZ393246:VIA393247 VRV393246:VRW393247 WBR393246:WBS393247 WLN393246:WLO393247 WVJ393246:WVK393247 B458782:C458783 IX458782:IY458783 ST458782:SU458783 ACP458782:ACQ458783 AML458782:AMM458783 AWH458782:AWI458783 BGD458782:BGE458783 BPZ458782:BQA458783 BZV458782:BZW458783 CJR458782:CJS458783 CTN458782:CTO458783 DDJ458782:DDK458783 DNF458782:DNG458783 DXB458782:DXC458783 EGX458782:EGY458783 EQT458782:EQU458783 FAP458782:FAQ458783 FKL458782:FKM458783 FUH458782:FUI458783 GED458782:GEE458783 GNZ458782:GOA458783 GXV458782:GXW458783 HHR458782:HHS458783 HRN458782:HRO458783 IBJ458782:IBK458783 ILF458782:ILG458783 IVB458782:IVC458783 JEX458782:JEY458783 JOT458782:JOU458783 JYP458782:JYQ458783 KIL458782:KIM458783 KSH458782:KSI458783 LCD458782:LCE458783 LLZ458782:LMA458783 LVV458782:LVW458783 MFR458782:MFS458783 MPN458782:MPO458783 MZJ458782:MZK458783 NJF458782:NJG458783 NTB458782:NTC458783 OCX458782:OCY458783 OMT458782:OMU458783 OWP458782:OWQ458783 PGL458782:PGM458783 PQH458782:PQI458783 QAD458782:QAE458783 QJZ458782:QKA458783 QTV458782:QTW458783 RDR458782:RDS458783 RNN458782:RNO458783 RXJ458782:RXK458783 SHF458782:SHG458783 SRB458782:SRC458783 TAX458782:TAY458783 TKT458782:TKU458783 TUP458782:TUQ458783 UEL458782:UEM458783 UOH458782:UOI458783 UYD458782:UYE458783 VHZ458782:VIA458783 VRV458782:VRW458783 WBR458782:WBS458783 WLN458782:WLO458783 WVJ458782:WVK458783 B524318:C524319 IX524318:IY524319 ST524318:SU524319 ACP524318:ACQ524319 AML524318:AMM524319 AWH524318:AWI524319 BGD524318:BGE524319 BPZ524318:BQA524319 BZV524318:BZW524319 CJR524318:CJS524319 CTN524318:CTO524319 DDJ524318:DDK524319 DNF524318:DNG524319 DXB524318:DXC524319 EGX524318:EGY524319 EQT524318:EQU524319 FAP524318:FAQ524319 FKL524318:FKM524319 FUH524318:FUI524319 GED524318:GEE524319 GNZ524318:GOA524319 GXV524318:GXW524319 HHR524318:HHS524319 HRN524318:HRO524319 IBJ524318:IBK524319 ILF524318:ILG524319 IVB524318:IVC524319 JEX524318:JEY524319 JOT524318:JOU524319 JYP524318:JYQ524319 KIL524318:KIM524319 KSH524318:KSI524319 LCD524318:LCE524319 LLZ524318:LMA524319 LVV524318:LVW524319 MFR524318:MFS524319 MPN524318:MPO524319 MZJ524318:MZK524319 NJF524318:NJG524319 NTB524318:NTC524319 OCX524318:OCY524319 OMT524318:OMU524319 OWP524318:OWQ524319 PGL524318:PGM524319 PQH524318:PQI524319 QAD524318:QAE524319 QJZ524318:QKA524319 QTV524318:QTW524319 RDR524318:RDS524319 RNN524318:RNO524319 RXJ524318:RXK524319 SHF524318:SHG524319 SRB524318:SRC524319 TAX524318:TAY524319 TKT524318:TKU524319 TUP524318:TUQ524319 UEL524318:UEM524319 UOH524318:UOI524319 UYD524318:UYE524319 VHZ524318:VIA524319 VRV524318:VRW524319 WBR524318:WBS524319 WLN524318:WLO524319 WVJ524318:WVK524319 B589854:C589855 IX589854:IY589855 ST589854:SU589855 ACP589854:ACQ589855 AML589854:AMM589855 AWH589854:AWI589855 BGD589854:BGE589855 BPZ589854:BQA589855 BZV589854:BZW589855 CJR589854:CJS589855 CTN589854:CTO589855 DDJ589854:DDK589855 DNF589854:DNG589855 DXB589854:DXC589855 EGX589854:EGY589855 EQT589854:EQU589855 FAP589854:FAQ589855 FKL589854:FKM589855 FUH589854:FUI589855 GED589854:GEE589855 GNZ589854:GOA589855 GXV589854:GXW589855 HHR589854:HHS589855 HRN589854:HRO589855 IBJ589854:IBK589855 ILF589854:ILG589855 IVB589854:IVC589855 JEX589854:JEY589855 JOT589854:JOU589855 JYP589854:JYQ589855 KIL589854:KIM589855 KSH589854:KSI589855 LCD589854:LCE589855 LLZ589854:LMA589855 LVV589854:LVW589855 MFR589854:MFS589855 MPN589854:MPO589855 MZJ589854:MZK589855 NJF589854:NJG589855 NTB589854:NTC589855 OCX589854:OCY589855 OMT589854:OMU589855 OWP589854:OWQ589855 PGL589854:PGM589855 PQH589854:PQI589855 QAD589854:QAE589855 QJZ589854:QKA589855 QTV589854:QTW589855 RDR589854:RDS589855 RNN589854:RNO589855 RXJ589854:RXK589855 SHF589854:SHG589855 SRB589854:SRC589855 TAX589854:TAY589855 TKT589854:TKU589855 TUP589854:TUQ589855 UEL589854:UEM589855 UOH589854:UOI589855 UYD589854:UYE589855 VHZ589854:VIA589855 VRV589854:VRW589855 WBR589854:WBS589855 WLN589854:WLO589855 WVJ589854:WVK589855 B655390:C655391 IX655390:IY655391 ST655390:SU655391 ACP655390:ACQ655391 AML655390:AMM655391 AWH655390:AWI655391 BGD655390:BGE655391 BPZ655390:BQA655391 BZV655390:BZW655391 CJR655390:CJS655391 CTN655390:CTO655391 DDJ655390:DDK655391 DNF655390:DNG655391 DXB655390:DXC655391 EGX655390:EGY655391 EQT655390:EQU655391 FAP655390:FAQ655391 FKL655390:FKM655391 FUH655390:FUI655391 GED655390:GEE655391 GNZ655390:GOA655391 GXV655390:GXW655391 HHR655390:HHS655391 HRN655390:HRO655391 IBJ655390:IBK655391 ILF655390:ILG655391 IVB655390:IVC655391 JEX655390:JEY655391 JOT655390:JOU655391 JYP655390:JYQ655391 KIL655390:KIM655391 KSH655390:KSI655391 LCD655390:LCE655391 LLZ655390:LMA655391 LVV655390:LVW655391 MFR655390:MFS655391 MPN655390:MPO655391 MZJ655390:MZK655391 NJF655390:NJG655391 NTB655390:NTC655391 OCX655390:OCY655391 OMT655390:OMU655391 OWP655390:OWQ655391 PGL655390:PGM655391 PQH655390:PQI655391 QAD655390:QAE655391 QJZ655390:QKA655391 QTV655390:QTW655391 RDR655390:RDS655391 RNN655390:RNO655391 RXJ655390:RXK655391 SHF655390:SHG655391 SRB655390:SRC655391 TAX655390:TAY655391 TKT655390:TKU655391 TUP655390:TUQ655391 UEL655390:UEM655391 UOH655390:UOI655391 UYD655390:UYE655391 VHZ655390:VIA655391 VRV655390:VRW655391 WBR655390:WBS655391 WLN655390:WLO655391 WVJ655390:WVK655391 B720926:C720927 IX720926:IY720927 ST720926:SU720927 ACP720926:ACQ720927 AML720926:AMM720927 AWH720926:AWI720927 BGD720926:BGE720927 BPZ720926:BQA720927 BZV720926:BZW720927 CJR720926:CJS720927 CTN720926:CTO720927 DDJ720926:DDK720927 DNF720926:DNG720927 DXB720926:DXC720927 EGX720926:EGY720927 EQT720926:EQU720927 FAP720926:FAQ720927 FKL720926:FKM720927 FUH720926:FUI720927 GED720926:GEE720927 GNZ720926:GOA720927 GXV720926:GXW720927 HHR720926:HHS720927 HRN720926:HRO720927 IBJ720926:IBK720927 ILF720926:ILG720927 IVB720926:IVC720927 JEX720926:JEY720927 JOT720926:JOU720927 JYP720926:JYQ720927 KIL720926:KIM720927 KSH720926:KSI720927 LCD720926:LCE720927 LLZ720926:LMA720927 LVV720926:LVW720927 MFR720926:MFS720927 MPN720926:MPO720927 MZJ720926:MZK720927 NJF720926:NJG720927 NTB720926:NTC720927 OCX720926:OCY720927 OMT720926:OMU720927 OWP720926:OWQ720927 PGL720926:PGM720927 PQH720926:PQI720927 QAD720926:QAE720927 QJZ720926:QKA720927 QTV720926:QTW720927 RDR720926:RDS720927 RNN720926:RNO720927 RXJ720926:RXK720927 SHF720926:SHG720927 SRB720926:SRC720927 TAX720926:TAY720927 TKT720926:TKU720927 TUP720926:TUQ720927 UEL720926:UEM720927 UOH720926:UOI720927 UYD720926:UYE720927 VHZ720926:VIA720927 VRV720926:VRW720927 WBR720926:WBS720927 WLN720926:WLO720927 WVJ720926:WVK720927 B786462:C786463 IX786462:IY786463 ST786462:SU786463 ACP786462:ACQ786463 AML786462:AMM786463 AWH786462:AWI786463 BGD786462:BGE786463 BPZ786462:BQA786463 BZV786462:BZW786463 CJR786462:CJS786463 CTN786462:CTO786463 DDJ786462:DDK786463 DNF786462:DNG786463 DXB786462:DXC786463 EGX786462:EGY786463 EQT786462:EQU786463 FAP786462:FAQ786463 FKL786462:FKM786463 FUH786462:FUI786463 GED786462:GEE786463 GNZ786462:GOA786463 GXV786462:GXW786463 HHR786462:HHS786463 HRN786462:HRO786463 IBJ786462:IBK786463 ILF786462:ILG786463 IVB786462:IVC786463 JEX786462:JEY786463 JOT786462:JOU786463 JYP786462:JYQ786463 KIL786462:KIM786463 KSH786462:KSI786463 LCD786462:LCE786463 LLZ786462:LMA786463 LVV786462:LVW786463 MFR786462:MFS786463 MPN786462:MPO786463 MZJ786462:MZK786463 NJF786462:NJG786463 NTB786462:NTC786463 OCX786462:OCY786463 OMT786462:OMU786463 OWP786462:OWQ786463 PGL786462:PGM786463 PQH786462:PQI786463 QAD786462:QAE786463 QJZ786462:QKA786463 QTV786462:QTW786463 RDR786462:RDS786463 RNN786462:RNO786463 RXJ786462:RXK786463 SHF786462:SHG786463 SRB786462:SRC786463 TAX786462:TAY786463 TKT786462:TKU786463 TUP786462:TUQ786463 UEL786462:UEM786463 UOH786462:UOI786463 UYD786462:UYE786463 VHZ786462:VIA786463 VRV786462:VRW786463 WBR786462:WBS786463 WLN786462:WLO786463 WVJ786462:WVK786463 B851998:C851999 IX851998:IY851999 ST851998:SU851999 ACP851998:ACQ851999 AML851998:AMM851999 AWH851998:AWI851999 BGD851998:BGE851999 BPZ851998:BQA851999 BZV851998:BZW851999 CJR851998:CJS851999 CTN851998:CTO851999 DDJ851998:DDK851999 DNF851998:DNG851999 DXB851998:DXC851999 EGX851998:EGY851999 EQT851998:EQU851999 FAP851998:FAQ851999 FKL851998:FKM851999 FUH851998:FUI851999 GED851998:GEE851999 GNZ851998:GOA851999 GXV851998:GXW851999 HHR851998:HHS851999 HRN851998:HRO851999 IBJ851998:IBK851999 ILF851998:ILG851999 IVB851998:IVC851999 JEX851998:JEY851999 JOT851998:JOU851999 JYP851998:JYQ851999 KIL851998:KIM851999 KSH851998:KSI851999 LCD851998:LCE851999 LLZ851998:LMA851999 LVV851998:LVW851999 MFR851998:MFS851999 MPN851998:MPO851999 MZJ851998:MZK851999 NJF851998:NJG851999 NTB851998:NTC851999 OCX851998:OCY851999 OMT851998:OMU851999 OWP851998:OWQ851999 PGL851998:PGM851999 PQH851998:PQI851999 QAD851998:QAE851999 QJZ851998:QKA851999 QTV851998:QTW851999 RDR851998:RDS851999 RNN851998:RNO851999 RXJ851998:RXK851999 SHF851998:SHG851999 SRB851998:SRC851999 TAX851998:TAY851999 TKT851998:TKU851999 TUP851998:TUQ851999 UEL851998:UEM851999 UOH851998:UOI851999 UYD851998:UYE851999 VHZ851998:VIA851999 VRV851998:VRW851999 WBR851998:WBS851999 WLN851998:WLO851999 WVJ851998:WVK851999 B917534:C917535 IX917534:IY917535 ST917534:SU917535 ACP917534:ACQ917535 AML917534:AMM917535 AWH917534:AWI917535 BGD917534:BGE917535 BPZ917534:BQA917535 BZV917534:BZW917535 CJR917534:CJS917535 CTN917534:CTO917535 DDJ917534:DDK917535 DNF917534:DNG917535 DXB917534:DXC917535 EGX917534:EGY917535 EQT917534:EQU917535 FAP917534:FAQ917535 FKL917534:FKM917535 FUH917534:FUI917535 GED917534:GEE917535 GNZ917534:GOA917535 GXV917534:GXW917535 HHR917534:HHS917535 HRN917534:HRO917535 IBJ917534:IBK917535 ILF917534:ILG917535 IVB917534:IVC917535 JEX917534:JEY917535 JOT917534:JOU917535 JYP917534:JYQ917535 KIL917534:KIM917535 KSH917534:KSI917535 LCD917534:LCE917535 LLZ917534:LMA917535 LVV917534:LVW917535 MFR917534:MFS917535 MPN917534:MPO917535 MZJ917534:MZK917535 NJF917534:NJG917535 NTB917534:NTC917535 OCX917534:OCY917535 OMT917534:OMU917535 OWP917534:OWQ917535 PGL917534:PGM917535 PQH917534:PQI917535 QAD917534:QAE917535 QJZ917534:QKA917535 QTV917534:QTW917535 RDR917534:RDS917535 RNN917534:RNO917535 RXJ917534:RXK917535 SHF917534:SHG917535 SRB917534:SRC917535 TAX917534:TAY917535 TKT917534:TKU917535 TUP917534:TUQ917535 UEL917534:UEM917535 UOH917534:UOI917535 UYD917534:UYE917535 VHZ917534:VIA917535 VRV917534:VRW917535 WBR917534:WBS917535 WLN917534:WLO917535 WVJ917534:WVK917535 B983070:C983071 IX983070:IY983071 ST983070:SU983071 ACP983070:ACQ983071 AML983070:AMM983071 AWH983070:AWI983071 BGD983070:BGE983071 BPZ983070:BQA983071 BZV983070:BZW983071 CJR983070:CJS983071 CTN983070:CTO983071 DDJ983070:DDK983071 DNF983070:DNG983071 DXB983070:DXC983071 EGX983070:EGY983071 EQT983070:EQU983071 FAP983070:FAQ983071 FKL983070:FKM983071 FUH983070:FUI983071 GED983070:GEE983071 GNZ983070:GOA983071 GXV983070:GXW983071 HHR983070:HHS983071 HRN983070:HRO983071 IBJ983070:IBK983071 ILF983070:ILG983071 IVB983070:IVC983071 JEX983070:JEY983071 JOT983070:JOU983071 JYP983070:JYQ983071 KIL983070:KIM983071 KSH983070:KSI983071 LCD983070:LCE983071 LLZ983070:LMA983071 LVV983070:LVW983071 MFR983070:MFS983071 MPN983070:MPO983071 MZJ983070:MZK983071 NJF983070:NJG983071 NTB983070:NTC983071 OCX983070:OCY983071 OMT983070:OMU983071 OWP983070:OWQ983071 PGL983070:PGM983071 PQH983070:PQI983071 QAD983070:QAE983071 QJZ983070:QKA983071 QTV983070:QTW983071 RDR983070:RDS983071 RNN983070:RNO983071 RXJ983070:RXK983071 SHF983070:SHG983071 SRB983070:SRC983071 TAX983070:TAY983071 TKT983070:TKU983071 TUP983070:TUQ983071 UEL983070:UEM983071 UOH983070:UOI983071 UYD983070:UYE983071 VHZ983070:VIA983071 VRV983070:VRW983071 WBR983070:WBS983071 WLN983070:WLO983071 WVJ983070:WVK983071 B96:C97 IX96:IY97 ST96:SU97 ACP96:ACQ97 AML96:AMM97 AWH96:AWI97 BGD96:BGE97 BPZ96:BQA97 BZV96:BZW97 CJR96:CJS97 CTN96:CTO97 DDJ96:DDK97 DNF96:DNG97 DXB96:DXC97 EGX96:EGY97 EQT96:EQU97 FAP96:FAQ97 FKL96:FKM97 FUH96:FUI97 GED96:GEE97 GNZ96:GOA97 GXV96:GXW97 HHR96:HHS97 HRN96:HRO97 IBJ96:IBK97 ILF96:ILG97 IVB96:IVC97 JEX96:JEY97 JOT96:JOU97 JYP96:JYQ97 KIL96:KIM97 KSH96:KSI97 LCD96:LCE97 LLZ96:LMA97 LVV96:LVW97 MFR96:MFS97 MPN96:MPO97 MZJ96:MZK97 NJF96:NJG97 NTB96:NTC97 OCX96:OCY97 OMT96:OMU97 OWP96:OWQ97 PGL96:PGM97 PQH96:PQI97 QAD96:QAE97 QJZ96:QKA97 QTV96:QTW97 RDR96:RDS97 RNN96:RNO97 RXJ96:RXK97 SHF96:SHG97 SRB96:SRC97 TAX96:TAY97 TKT96:TKU97 TUP96:TUQ97 UEL96:UEM97 UOH96:UOI97 UYD96:UYE97 VHZ96:VIA97 VRV96:VRW97 WBR96:WBS97 WLN96:WLO97 WVJ96:WVK97 B65632:C65633 IX65632:IY65633 ST65632:SU65633 ACP65632:ACQ65633 AML65632:AMM65633 AWH65632:AWI65633 BGD65632:BGE65633 BPZ65632:BQA65633 BZV65632:BZW65633 CJR65632:CJS65633 CTN65632:CTO65633 DDJ65632:DDK65633 DNF65632:DNG65633 DXB65632:DXC65633 EGX65632:EGY65633 EQT65632:EQU65633 FAP65632:FAQ65633 FKL65632:FKM65633 FUH65632:FUI65633 GED65632:GEE65633 GNZ65632:GOA65633 GXV65632:GXW65633 HHR65632:HHS65633 HRN65632:HRO65633 IBJ65632:IBK65633 ILF65632:ILG65633 IVB65632:IVC65633 JEX65632:JEY65633 JOT65632:JOU65633 JYP65632:JYQ65633 KIL65632:KIM65633 KSH65632:KSI65633 LCD65632:LCE65633 LLZ65632:LMA65633 LVV65632:LVW65633 MFR65632:MFS65633 MPN65632:MPO65633 MZJ65632:MZK65633 NJF65632:NJG65633 NTB65632:NTC65633 OCX65632:OCY65633 OMT65632:OMU65633 OWP65632:OWQ65633 PGL65632:PGM65633 PQH65632:PQI65633 QAD65632:QAE65633 QJZ65632:QKA65633 QTV65632:QTW65633 RDR65632:RDS65633 RNN65632:RNO65633 RXJ65632:RXK65633 SHF65632:SHG65633 SRB65632:SRC65633 TAX65632:TAY65633 TKT65632:TKU65633 TUP65632:TUQ65633 UEL65632:UEM65633 UOH65632:UOI65633 UYD65632:UYE65633 VHZ65632:VIA65633 VRV65632:VRW65633 WBR65632:WBS65633 WLN65632:WLO65633 WVJ65632:WVK65633 B131168:C131169 IX131168:IY131169 ST131168:SU131169 ACP131168:ACQ131169 AML131168:AMM131169 AWH131168:AWI131169 BGD131168:BGE131169 BPZ131168:BQA131169 BZV131168:BZW131169 CJR131168:CJS131169 CTN131168:CTO131169 DDJ131168:DDK131169 DNF131168:DNG131169 DXB131168:DXC131169 EGX131168:EGY131169 EQT131168:EQU131169 FAP131168:FAQ131169 FKL131168:FKM131169 FUH131168:FUI131169 GED131168:GEE131169 GNZ131168:GOA131169 GXV131168:GXW131169 HHR131168:HHS131169 HRN131168:HRO131169 IBJ131168:IBK131169 ILF131168:ILG131169 IVB131168:IVC131169 JEX131168:JEY131169 JOT131168:JOU131169 JYP131168:JYQ131169 KIL131168:KIM131169 KSH131168:KSI131169 LCD131168:LCE131169 LLZ131168:LMA131169 LVV131168:LVW131169 MFR131168:MFS131169 MPN131168:MPO131169 MZJ131168:MZK131169 NJF131168:NJG131169 NTB131168:NTC131169 OCX131168:OCY131169 OMT131168:OMU131169 OWP131168:OWQ131169 PGL131168:PGM131169 PQH131168:PQI131169 QAD131168:QAE131169 QJZ131168:QKA131169 QTV131168:QTW131169 RDR131168:RDS131169 RNN131168:RNO131169 RXJ131168:RXK131169 SHF131168:SHG131169 SRB131168:SRC131169 TAX131168:TAY131169 TKT131168:TKU131169 TUP131168:TUQ131169 UEL131168:UEM131169 UOH131168:UOI131169 UYD131168:UYE131169 VHZ131168:VIA131169 VRV131168:VRW131169 WBR131168:WBS131169 WLN131168:WLO131169 WVJ131168:WVK131169 B196704:C196705 IX196704:IY196705 ST196704:SU196705 ACP196704:ACQ196705 AML196704:AMM196705 AWH196704:AWI196705 BGD196704:BGE196705 BPZ196704:BQA196705 BZV196704:BZW196705 CJR196704:CJS196705 CTN196704:CTO196705 DDJ196704:DDK196705 DNF196704:DNG196705 DXB196704:DXC196705 EGX196704:EGY196705 EQT196704:EQU196705 FAP196704:FAQ196705 FKL196704:FKM196705 FUH196704:FUI196705 GED196704:GEE196705 GNZ196704:GOA196705 GXV196704:GXW196705 HHR196704:HHS196705 HRN196704:HRO196705 IBJ196704:IBK196705 ILF196704:ILG196705 IVB196704:IVC196705 JEX196704:JEY196705 JOT196704:JOU196705 JYP196704:JYQ196705 KIL196704:KIM196705 KSH196704:KSI196705 LCD196704:LCE196705 LLZ196704:LMA196705 LVV196704:LVW196705 MFR196704:MFS196705 MPN196704:MPO196705 MZJ196704:MZK196705 NJF196704:NJG196705 NTB196704:NTC196705 OCX196704:OCY196705 OMT196704:OMU196705 OWP196704:OWQ196705 PGL196704:PGM196705 PQH196704:PQI196705 QAD196704:QAE196705 QJZ196704:QKA196705 QTV196704:QTW196705 RDR196704:RDS196705 RNN196704:RNO196705 RXJ196704:RXK196705 SHF196704:SHG196705 SRB196704:SRC196705 TAX196704:TAY196705 TKT196704:TKU196705 TUP196704:TUQ196705 UEL196704:UEM196705 UOH196704:UOI196705 UYD196704:UYE196705 VHZ196704:VIA196705 VRV196704:VRW196705 WBR196704:WBS196705 WLN196704:WLO196705 WVJ196704:WVK196705 B262240:C262241 IX262240:IY262241 ST262240:SU262241 ACP262240:ACQ262241 AML262240:AMM262241 AWH262240:AWI262241 BGD262240:BGE262241 BPZ262240:BQA262241 BZV262240:BZW262241 CJR262240:CJS262241 CTN262240:CTO262241 DDJ262240:DDK262241 DNF262240:DNG262241 DXB262240:DXC262241 EGX262240:EGY262241 EQT262240:EQU262241 FAP262240:FAQ262241 FKL262240:FKM262241 FUH262240:FUI262241 GED262240:GEE262241 GNZ262240:GOA262241 GXV262240:GXW262241 HHR262240:HHS262241 HRN262240:HRO262241 IBJ262240:IBK262241 ILF262240:ILG262241 IVB262240:IVC262241 JEX262240:JEY262241 JOT262240:JOU262241 JYP262240:JYQ262241 KIL262240:KIM262241 KSH262240:KSI262241 LCD262240:LCE262241 LLZ262240:LMA262241 LVV262240:LVW262241 MFR262240:MFS262241 MPN262240:MPO262241 MZJ262240:MZK262241 NJF262240:NJG262241 NTB262240:NTC262241 OCX262240:OCY262241 OMT262240:OMU262241 OWP262240:OWQ262241 PGL262240:PGM262241 PQH262240:PQI262241 QAD262240:QAE262241 QJZ262240:QKA262241 QTV262240:QTW262241 RDR262240:RDS262241 RNN262240:RNO262241 RXJ262240:RXK262241 SHF262240:SHG262241 SRB262240:SRC262241 TAX262240:TAY262241 TKT262240:TKU262241 TUP262240:TUQ262241 UEL262240:UEM262241 UOH262240:UOI262241 UYD262240:UYE262241 VHZ262240:VIA262241 VRV262240:VRW262241 WBR262240:WBS262241 WLN262240:WLO262241 WVJ262240:WVK262241 B327776:C327777 IX327776:IY327777 ST327776:SU327777 ACP327776:ACQ327777 AML327776:AMM327777 AWH327776:AWI327777 BGD327776:BGE327777 BPZ327776:BQA327777 BZV327776:BZW327777 CJR327776:CJS327777 CTN327776:CTO327777 DDJ327776:DDK327777 DNF327776:DNG327777 DXB327776:DXC327777 EGX327776:EGY327777 EQT327776:EQU327777 FAP327776:FAQ327777 FKL327776:FKM327777 FUH327776:FUI327777 GED327776:GEE327777 GNZ327776:GOA327777 GXV327776:GXW327777 HHR327776:HHS327777 HRN327776:HRO327777 IBJ327776:IBK327777 ILF327776:ILG327777 IVB327776:IVC327777 JEX327776:JEY327777 JOT327776:JOU327777 JYP327776:JYQ327777 KIL327776:KIM327777 KSH327776:KSI327777 LCD327776:LCE327777 LLZ327776:LMA327777 LVV327776:LVW327777 MFR327776:MFS327777 MPN327776:MPO327777 MZJ327776:MZK327777 NJF327776:NJG327777 NTB327776:NTC327777 OCX327776:OCY327777 OMT327776:OMU327777 OWP327776:OWQ327777 PGL327776:PGM327777 PQH327776:PQI327777 QAD327776:QAE327777 QJZ327776:QKA327777 QTV327776:QTW327777 RDR327776:RDS327777 RNN327776:RNO327777 RXJ327776:RXK327777 SHF327776:SHG327777 SRB327776:SRC327777 TAX327776:TAY327777 TKT327776:TKU327777 TUP327776:TUQ327777 UEL327776:UEM327777 UOH327776:UOI327777 UYD327776:UYE327777 VHZ327776:VIA327777 VRV327776:VRW327777 WBR327776:WBS327777 WLN327776:WLO327777 WVJ327776:WVK327777 B393312:C393313 IX393312:IY393313 ST393312:SU393313 ACP393312:ACQ393313 AML393312:AMM393313 AWH393312:AWI393313 BGD393312:BGE393313 BPZ393312:BQA393313 BZV393312:BZW393313 CJR393312:CJS393313 CTN393312:CTO393313 DDJ393312:DDK393313 DNF393312:DNG393313 DXB393312:DXC393313 EGX393312:EGY393313 EQT393312:EQU393313 FAP393312:FAQ393313 FKL393312:FKM393313 FUH393312:FUI393313 GED393312:GEE393313 GNZ393312:GOA393313 GXV393312:GXW393313 HHR393312:HHS393313 HRN393312:HRO393313 IBJ393312:IBK393313 ILF393312:ILG393313 IVB393312:IVC393313 JEX393312:JEY393313 JOT393312:JOU393313 JYP393312:JYQ393313 KIL393312:KIM393313 KSH393312:KSI393313 LCD393312:LCE393313 LLZ393312:LMA393313 LVV393312:LVW393313 MFR393312:MFS393313 MPN393312:MPO393313 MZJ393312:MZK393313 NJF393312:NJG393313 NTB393312:NTC393313 OCX393312:OCY393313 OMT393312:OMU393313 OWP393312:OWQ393313 PGL393312:PGM393313 PQH393312:PQI393313 QAD393312:QAE393313 QJZ393312:QKA393313 QTV393312:QTW393313 RDR393312:RDS393313 RNN393312:RNO393313 RXJ393312:RXK393313 SHF393312:SHG393313 SRB393312:SRC393313 TAX393312:TAY393313 TKT393312:TKU393313 TUP393312:TUQ393313 UEL393312:UEM393313 UOH393312:UOI393313 UYD393312:UYE393313 VHZ393312:VIA393313 VRV393312:VRW393313 WBR393312:WBS393313 WLN393312:WLO393313 WVJ393312:WVK393313 B458848:C458849 IX458848:IY458849 ST458848:SU458849 ACP458848:ACQ458849 AML458848:AMM458849 AWH458848:AWI458849 BGD458848:BGE458849 BPZ458848:BQA458849 BZV458848:BZW458849 CJR458848:CJS458849 CTN458848:CTO458849 DDJ458848:DDK458849 DNF458848:DNG458849 DXB458848:DXC458849 EGX458848:EGY458849 EQT458848:EQU458849 FAP458848:FAQ458849 FKL458848:FKM458849 FUH458848:FUI458849 GED458848:GEE458849 GNZ458848:GOA458849 GXV458848:GXW458849 HHR458848:HHS458849 HRN458848:HRO458849 IBJ458848:IBK458849 ILF458848:ILG458849 IVB458848:IVC458849 JEX458848:JEY458849 JOT458848:JOU458849 JYP458848:JYQ458849 KIL458848:KIM458849 KSH458848:KSI458849 LCD458848:LCE458849 LLZ458848:LMA458849 LVV458848:LVW458849 MFR458848:MFS458849 MPN458848:MPO458849 MZJ458848:MZK458849 NJF458848:NJG458849 NTB458848:NTC458849 OCX458848:OCY458849 OMT458848:OMU458849 OWP458848:OWQ458849 PGL458848:PGM458849 PQH458848:PQI458849 QAD458848:QAE458849 QJZ458848:QKA458849 QTV458848:QTW458849 RDR458848:RDS458849 RNN458848:RNO458849 RXJ458848:RXK458849 SHF458848:SHG458849 SRB458848:SRC458849 TAX458848:TAY458849 TKT458848:TKU458849 TUP458848:TUQ458849 UEL458848:UEM458849 UOH458848:UOI458849 UYD458848:UYE458849 VHZ458848:VIA458849 VRV458848:VRW458849 WBR458848:WBS458849 WLN458848:WLO458849 WVJ458848:WVK458849 B524384:C524385 IX524384:IY524385 ST524384:SU524385 ACP524384:ACQ524385 AML524384:AMM524385 AWH524384:AWI524385 BGD524384:BGE524385 BPZ524384:BQA524385 BZV524384:BZW524385 CJR524384:CJS524385 CTN524384:CTO524385 DDJ524384:DDK524385 DNF524384:DNG524385 DXB524384:DXC524385 EGX524384:EGY524385 EQT524384:EQU524385 FAP524384:FAQ524385 FKL524384:FKM524385 FUH524384:FUI524385 GED524384:GEE524385 GNZ524384:GOA524385 GXV524384:GXW524385 HHR524384:HHS524385 HRN524384:HRO524385 IBJ524384:IBK524385 ILF524384:ILG524385 IVB524384:IVC524385 JEX524384:JEY524385 JOT524384:JOU524385 JYP524384:JYQ524385 KIL524384:KIM524385 KSH524384:KSI524385 LCD524384:LCE524385 LLZ524384:LMA524385 LVV524384:LVW524385 MFR524384:MFS524385 MPN524384:MPO524385 MZJ524384:MZK524385 NJF524384:NJG524385 NTB524384:NTC524385 OCX524384:OCY524385 OMT524384:OMU524385 OWP524384:OWQ524385 PGL524384:PGM524385 PQH524384:PQI524385 QAD524384:QAE524385 QJZ524384:QKA524385 QTV524384:QTW524385 RDR524384:RDS524385 RNN524384:RNO524385 RXJ524384:RXK524385 SHF524384:SHG524385 SRB524384:SRC524385 TAX524384:TAY524385 TKT524384:TKU524385 TUP524384:TUQ524385 UEL524384:UEM524385 UOH524384:UOI524385 UYD524384:UYE524385 VHZ524384:VIA524385 VRV524384:VRW524385 WBR524384:WBS524385 WLN524384:WLO524385 WVJ524384:WVK524385 B589920:C589921 IX589920:IY589921 ST589920:SU589921 ACP589920:ACQ589921 AML589920:AMM589921 AWH589920:AWI589921 BGD589920:BGE589921 BPZ589920:BQA589921 BZV589920:BZW589921 CJR589920:CJS589921 CTN589920:CTO589921 DDJ589920:DDK589921 DNF589920:DNG589921 DXB589920:DXC589921 EGX589920:EGY589921 EQT589920:EQU589921 FAP589920:FAQ589921 FKL589920:FKM589921 FUH589920:FUI589921 GED589920:GEE589921 GNZ589920:GOA589921 GXV589920:GXW589921 HHR589920:HHS589921 HRN589920:HRO589921 IBJ589920:IBK589921 ILF589920:ILG589921 IVB589920:IVC589921 JEX589920:JEY589921 JOT589920:JOU589921 JYP589920:JYQ589921 KIL589920:KIM589921 KSH589920:KSI589921 LCD589920:LCE589921 LLZ589920:LMA589921 LVV589920:LVW589921 MFR589920:MFS589921 MPN589920:MPO589921 MZJ589920:MZK589921 NJF589920:NJG589921 NTB589920:NTC589921 OCX589920:OCY589921 OMT589920:OMU589921 OWP589920:OWQ589921 PGL589920:PGM589921 PQH589920:PQI589921 QAD589920:QAE589921 QJZ589920:QKA589921 QTV589920:QTW589921 RDR589920:RDS589921 RNN589920:RNO589921 RXJ589920:RXK589921 SHF589920:SHG589921 SRB589920:SRC589921 TAX589920:TAY589921 TKT589920:TKU589921 TUP589920:TUQ589921 UEL589920:UEM589921 UOH589920:UOI589921 UYD589920:UYE589921 VHZ589920:VIA589921 VRV589920:VRW589921 WBR589920:WBS589921 WLN589920:WLO589921 WVJ589920:WVK589921 B655456:C655457 IX655456:IY655457 ST655456:SU655457 ACP655456:ACQ655457 AML655456:AMM655457 AWH655456:AWI655457 BGD655456:BGE655457 BPZ655456:BQA655457 BZV655456:BZW655457 CJR655456:CJS655457 CTN655456:CTO655457 DDJ655456:DDK655457 DNF655456:DNG655457 DXB655456:DXC655457 EGX655456:EGY655457 EQT655456:EQU655457 FAP655456:FAQ655457 FKL655456:FKM655457 FUH655456:FUI655457 GED655456:GEE655457 GNZ655456:GOA655457 GXV655456:GXW655457 HHR655456:HHS655457 HRN655456:HRO655457 IBJ655456:IBK655457 ILF655456:ILG655457 IVB655456:IVC655457 JEX655456:JEY655457 JOT655456:JOU655457 JYP655456:JYQ655457 KIL655456:KIM655457 KSH655456:KSI655457 LCD655456:LCE655457 LLZ655456:LMA655457 LVV655456:LVW655457 MFR655456:MFS655457 MPN655456:MPO655457 MZJ655456:MZK655457 NJF655456:NJG655457 NTB655456:NTC655457 OCX655456:OCY655457 OMT655456:OMU655457 OWP655456:OWQ655457 PGL655456:PGM655457 PQH655456:PQI655457 QAD655456:QAE655457 QJZ655456:QKA655457 QTV655456:QTW655457 RDR655456:RDS655457 RNN655456:RNO655457 RXJ655456:RXK655457 SHF655456:SHG655457 SRB655456:SRC655457 TAX655456:TAY655457 TKT655456:TKU655457 TUP655456:TUQ655457 UEL655456:UEM655457 UOH655456:UOI655457 UYD655456:UYE655457 VHZ655456:VIA655457 VRV655456:VRW655457 WBR655456:WBS655457 WLN655456:WLO655457 WVJ655456:WVK655457 B720992:C720993 IX720992:IY720993 ST720992:SU720993 ACP720992:ACQ720993 AML720992:AMM720993 AWH720992:AWI720993 BGD720992:BGE720993 BPZ720992:BQA720993 BZV720992:BZW720993 CJR720992:CJS720993 CTN720992:CTO720993 DDJ720992:DDK720993 DNF720992:DNG720993 DXB720992:DXC720993 EGX720992:EGY720993 EQT720992:EQU720993 FAP720992:FAQ720993 FKL720992:FKM720993 FUH720992:FUI720993 GED720992:GEE720993 GNZ720992:GOA720993 GXV720992:GXW720993 HHR720992:HHS720993 HRN720992:HRO720993 IBJ720992:IBK720993 ILF720992:ILG720993 IVB720992:IVC720993 JEX720992:JEY720993 JOT720992:JOU720993 JYP720992:JYQ720993 KIL720992:KIM720993 KSH720992:KSI720993 LCD720992:LCE720993 LLZ720992:LMA720993 LVV720992:LVW720993 MFR720992:MFS720993 MPN720992:MPO720993 MZJ720992:MZK720993 NJF720992:NJG720993 NTB720992:NTC720993 OCX720992:OCY720993 OMT720992:OMU720993 OWP720992:OWQ720993 PGL720992:PGM720993 PQH720992:PQI720993 QAD720992:QAE720993 QJZ720992:QKA720993 QTV720992:QTW720993 RDR720992:RDS720993 RNN720992:RNO720993 RXJ720992:RXK720993 SHF720992:SHG720993 SRB720992:SRC720993 TAX720992:TAY720993 TKT720992:TKU720993 TUP720992:TUQ720993 UEL720992:UEM720993 UOH720992:UOI720993 UYD720992:UYE720993 VHZ720992:VIA720993 VRV720992:VRW720993 WBR720992:WBS720993 WLN720992:WLO720993 WVJ720992:WVK720993 B786528:C786529 IX786528:IY786529 ST786528:SU786529 ACP786528:ACQ786529 AML786528:AMM786529 AWH786528:AWI786529 BGD786528:BGE786529 BPZ786528:BQA786529 BZV786528:BZW786529 CJR786528:CJS786529 CTN786528:CTO786529 DDJ786528:DDK786529 DNF786528:DNG786529 DXB786528:DXC786529 EGX786528:EGY786529 EQT786528:EQU786529 FAP786528:FAQ786529 FKL786528:FKM786529 FUH786528:FUI786529 GED786528:GEE786529 GNZ786528:GOA786529 GXV786528:GXW786529 HHR786528:HHS786529 HRN786528:HRO786529 IBJ786528:IBK786529 ILF786528:ILG786529 IVB786528:IVC786529 JEX786528:JEY786529 JOT786528:JOU786529 JYP786528:JYQ786529 KIL786528:KIM786529 KSH786528:KSI786529 LCD786528:LCE786529 LLZ786528:LMA786529 LVV786528:LVW786529 MFR786528:MFS786529 MPN786528:MPO786529 MZJ786528:MZK786529 NJF786528:NJG786529 NTB786528:NTC786529 OCX786528:OCY786529 OMT786528:OMU786529 OWP786528:OWQ786529 PGL786528:PGM786529 PQH786528:PQI786529 QAD786528:QAE786529 QJZ786528:QKA786529 QTV786528:QTW786529 RDR786528:RDS786529 RNN786528:RNO786529 RXJ786528:RXK786529 SHF786528:SHG786529 SRB786528:SRC786529 TAX786528:TAY786529 TKT786528:TKU786529 TUP786528:TUQ786529 UEL786528:UEM786529 UOH786528:UOI786529 UYD786528:UYE786529 VHZ786528:VIA786529 VRV786528:VRW786529 WBR786528:WBS786529 WLN786528:WLO786529 WVJ786528:WVK786529 B852064:C852065 IX852064:IY852065 ST852064:SU852065 ACP852064:ACQ852065 AML852064:AMM852065 AWH852064:AWI852065 BGD852064:BGE852065 BPZ852064:BQA852065 BZV852064:BZW852065 CJR852064:CJS852065 CTN852064:CTO852065 DDJ852064:DDK852065 DNF852064:DNG852065 DXB852064:DXC852065 EGX852064:EGY852065 EQT852064:EQU852065 FAP852064:FAQ852065 FKL852064:FKM852065 FUH852064:FUI852065 GED852064:GEE852065 GNZ852064:GOA852065 GXV852064:GXW852065 HHR852064:HHS852065 HRN852064:HRO852065 IBJ852064:IBK852065 ILF852064:ILG852065 IVB852064:IVC852065 JEX852064:JEY852065 JOT852064:JOU852065 JYP852064:JYQ852065 KIL852064:KIM852065 KSH852064:KSI852065 LCD852064:LCE852065 LLZ852064:LMA852065 LVV852064:LVW852065 MFR852064:MFS852065 MPN852064:MPO852065 MZJ852064:MZK852065 NJF852064:NJG852065 NTB852064:NTC852065 OCX852064:OCY852065 OMT852064:OMU852065 OWP852064:OWQ852065 PGL852064:PGM852065 PQH852064:PQI852065 QAD852064:QAE852065 QJZ852064:QKA852065 QTV852064:QTW852065 RDR852064:RDS852065 RNN852064:RNO852065 RXJ852064:RXK852065 SHF852064:SHG852065 SRB852064:SRC852065 TAX852064:TAY852065 TKT852064:TKU852065 TUP852064:TUQ852065 UEL852064:UEM852065 UOH852064:UOI852065 UYD852064:UYE852065 VHZ852064:VIA852065 VRV852064:VRW852065 WBR852064:WBS852065 WLN852064:WLO852065 WVJ852064:WVK852065 B917600:C917601 IX917600:IY917601 ST917600:SU917601 ACP917600:ACQ917601 AML917600:AMM917601 AWH917600:AWI917601 BGD917600:BGE917601 BPZ917600:BQA917601 BZV917600:BZW917601 CJR917600:CJS917601 CTN917600:CTO917601 DDJ917600:DDK917601 DNF917600:DNG917601 DXB917600:DXC917601 EGX917600:EGY917601 EQT917600:EQU917601 FAP917600:FAQ917601 FKL917600:FKM917601 FUH917600:FUI917601 GED917600:GEE917601 GNZ917600:GOA917601 GXV917600:GXW917601 HHR917600:HHS917601 HRN917600:HRO917601 IBJ917600:IBK917601 ILF917600:ILG917601 IVB917600:IVC917601 JEX917600:JEY917601 JOT917600:JOU917601 JYP917600:JYQ917601 KIL917600:KIM917601 KSH917600:KSI917601 LCD917600:LCE917601 LLZ917600:LMA917601 LVV917600:LVW917601 MFR917600:MFS917601 MPN917600:MPO917601 MZJ917600:MZK917601 NJF917600:NJG917601 NTB917600:NTC917601 OCX917600:OCY917601 OMT917600:OMU917601 OWP917600:OWQ917601 PGL917600:PGM917601 PQH917600:PQI917601 QAD917600:QAE917601 QJZ917600:QKA917601 QTV917600:QTW917601 RDR917600:RDS917601 RNN917600:RNO917601 RXJ917600:RXK917601 SHF917600:SHG917601 SRB917600:SRC917601 TAX917600:TAY917601 TKT917600:TKU917601 TUP917600:TUQ917601 UEL917600:UEM917601 UOH917600:UOI917601 UYD917600:UYE917601 VHZ917600:VIA917601 VRV917600:VRW917601 WBR917600:WBS917601 WLN917600:WLO917601 WVJ917600:WVK917601 B983136:C983137 IX983136:IY983137 ST983136:SU983137 ACP983136:ACQ983137 AML983136:AMM983137 AWH983136:AWI983137 BGD983136:BGE983137 BPZ983136:BQA983137 BZV983136:BZW983137 CJR983136:CJS983137 CTN983136:CTO983137 DDJ983136:DDK983137 DNF983136:DNG983137 DXB983136:DXC983137 EGX983136:EGY983137 EQT983136:EQU983137 FAP983136:FAQ983137 FKL983136:FKM983137 FUH983136:FUI983137 GED983136:GEE983137 GNZ983136:GOA983137 GXV983136:GXW983137 HHR983136:HHS983137 HRN983136:HRO983137 IBJ983136:IBK983137 ILF983136:ILG983137 IVB983136:IVC983137 JEX983136:JEY983137 JOT983136:JOU983137 JYP983136:JYQ983137 KIL983136:KIM983137 KSH983136:KSI983137 LCD983136:LCE983137 LLZ983136:LMA983137 LVV983136:LVW983137 MFR983136:MFS983137 MPN983136:MPO983137 MZJ983136:MZK983137 NJF983136:NJG983137 NTB983136:NTC983137 OCX983136:OCY983137 OMT983136:OMU983137 OWP983136:OWQ983137 PGL983136:PGM983137 PQH983136:PQI983137 QAD983136:QAE983137 QJZ983136:QKA983137 QTV983136:QTW983137 RDR983136:RDS983137 RNN983136:RNO983137 RXJ983136:RXK983137 SHF983136:SHG983137 SRB983136:SRC983137 TAX983136:TAY983137 TKT983136:TKU983137 TUP983136:TUQ983137 UEL983136:UEM983137 UOH983136:UOI983137 UYD983136:UYE983137 VHZ983136:VIA983137 VRV983136:VRW983137 WBR983136:WBS983137 WLN983136:WLO983137 WVJ983136:WVK983137">
      <formula1>$X$22:$X$31</formula1>
    </dataValidation>
    <dataValidation type="list" allowBlank="1" sqref="B29:C29 IX29:IY29 ST29:SU29 ACP29:ACQ29 AML29:AMM29 AWH29:AWI29 BGD29:BGE29 BPZ29:BQA29 BZV29:BZW29 CJR29:CJS29 CTN29:CTO29 DDJ29:DDK29 DNF29:DNG29 DXB29:DXC29 EGX29:EGY29 EQT29:EQU29 FAP29:FAQ29 FKL29:FKM29 FUH29:FUI29 GED29:GEE29 GNZ29:GOA29 GXV29:GXW29 HHR29:HHS29 HRN29:HRO29 IBJ29:IBK29 ILF29:ILG29 IVB29:IVC29 JEX29:JEY29 JOT29:JOU29 JYP29:JYQ29 KIL29:KIM29 KSH29:KSI29 LCD29:LCE29 LLZ29:LMA29 LVV29:LVW29 MFR29:MFS29 MPN29:MPO29 MZJ29:MZK29 NJF29:NJG29 NTB29:NTC29 OCX29:OCY29 OMT29:OMU29 OWP29:OWQ29 PGL29:PGM29 PQH29:PQI29 QAD29:QAE29 QJZ29:QKA29 QTV29:QTW29 RDR29:RDS29 RNN29:RNO29 RXJ29:RXK29 SHF29:SHG29 SRB29:SRC29 TAX29:TAY29 TKT29:TKU29 TUP29:TUQ29 UEL29:UEM29 UOH29:UOI29 UYD29:UYE29 VHZ29:VIA29 VRV29:VRW29 WBR29:WBS29 WLN29:WLO29 WVJ29:WVK29 B65565:C65565 IX65565:IY65565 ST65565:SU65565 ACP65565:ACQ65565 AML65565:AMM65565 AWH65565:AWI65565 BGD65565:BGE65565 BPZ65565:BQA65565 BZV65565:BZW65565 CJR65565:CJS65565 CTN65565:CTO65565 DDJ65565:DDK65565 DNF65565:DNG65565 DXB65565:DXC65565 EGX65565:EGY65565 EQT65565:EQU65565 FAP65565:FAQ65565 FKL65565:FKM65565 FUH65565:FUI65565 GED65565:GEE65565 GNZ65565:GOA65565 GXV65565:GXW65565 HHR65565:HHS65565 HRN65565:HRO65565 IBJ65565:IBK65565 ILF65565:ILG65565 IVB65565:IVC65565 JEX65565:JEY65565 JOT65565:JOU65565 JYP65565:JYQ65565 KIL65565:KIM65565 KSH65565:KSI65565 LCD65565:LCE65565 LLZ65565:LMA65565 LVV65565:LVW65565 MFR65565:MFS65565 MPN65565:MPO65565 MZJ65565:MZK65565 NJF65565:NJG65565 NTB65565:NTC65565 OCX65565:OCY65565 OMT65565:OMU65565 OWP65565:OWQ65565 PGL65565:PGM65565 PQH65565:PQI65565 QAD65565:QAE65565 QJZ65565:QKA65565 QTV65565:QTW65565 RDR65565:RDS65565 RNN65565:RNO65565 RXJ65565:RXK65565 SHF65565:SHG65565 SRB65565:SRC65565 TAX65565:TAY65565 TKT65565:TKU65565 TUP65565:TUQ65565 UEL65565:UEM65565 UOH65565:UOI65565 UYD65565:UYE65565 VHZ65565:VIA65565 VRV65565:VRW65565 WBR65565:WBS65565 WLN65565:WLO65565 WVJ65565:WVK65565 B131101:C131101 IX131101:IY131101 ST131101:SU131101 ACP131101:ACQ131101 AML131101:AMM131101 AWH131101:AWI131101 BGD131101:BGE131101 BPZ131101:BQA131101 BZV131101:BZW131101 CJR131101:CJS131101 CTN131101:CTO131101 DDJ131101:DDK131101 DNF131101:DNG131101 DXB131101:DXC131101 EGX131101:EGY131101 EQT131101:EQU131101 FAP131101:FAQ131101 FKL131101:FKM131101 FUH131101:FUI131101 GED131101:GEE131101 GNZ131101:GOA131101 GXV131101:GXW131101 HHR131101:HHS131101 HRN131101:HRO131101 IBJ131101:IBK131101 ILF131101:ILG131101 IVB131101:IVC131101 JEX131101:JEY131101 JOT131101:JOU131101 JYP131101:JYQ131101 KIL131101:KIM131101 KSH131101:KSI131101 LCD131101:LCE131101 LLZ131101:LMA131101 LVV131101:LVW131101 MFR131101:MFS131101 MPN131101:MPO131101 MZJ131101:MZK131101 NJF131101:NJG131101 NTB131101:NTC131101 OCX131101:OCY131101 OMT131101:OMU131101 OWP131101:OWQ131101 PGL131101:PGM131101 PQH131101:PQI131101 QAD131101:QAE131101 QJZ131101:QKA131101 QTV131101:QTW131101 RDR131101:RDS131101 RNN131101:RNO131101 RXJ131101:RXK131101 SHF131101:SHG131101 SRB131101:SRC131101 TAX131101:TAY131101 TKT131101:TKU131101 TUP131101:TUQ131101 UEL131101:UEM131101 UOH131101:UOI131101 UYD131101:UYE131101 VHZ131101:VIA131101 VRV131101:VRW131101 WBR131101:WBS131101 WLN131101:WLO131101 WVJ131101:WVK131101 B196637:C196637 IX196637:IY196637 ST196637:SU196637 ACP196637:ACQ196637 AML196637:AMM196637 AWH196637:AWI196637 BGD196637:BGE196637 BPZ196637:BQA196637 BZV196637:BZW196637 CJR196637:CJS196637 CTN196637:CTO196637 DDJ196637:DDK196637 DNF196637:DNG196637 DXB196637:DXC196637 EGX196637:EGY196637 EQT196637:EQU196637 FAP196637:FAQ196637 FKL196637:FKM196637 FUH196637:FUI196637 GED196637:GEE196637 GNZ196637:GOA196637 GXV196637:GXW196637 HHR196637:HHS196637 HRN196637:HRO196637 IBJ196637:IBK196637 ILF196637:ILG196637 IVB196637:IVC196637 JEX196637:JEY196637 JOT196637:JOU196637 JYP196637:JYQ196637 KIL196637:KIM196637 KSH196637:KSI196637 LCD196637:LCE196637 LLZ196637:LMA196637 LVV196637:LVW196637 MFR196637:MFS196637 MPN196637:MPO196637 MZJ196637:MZK196637 NJF196637:NJG196637 NTB196637:NTC196637 OCX196637:OCY196637 OMT196637:OMU196637 OWP196637:OWQ196637 PGL196637:PGM196637 PQH196637:PQI196637 QAD196637:QAE196637 QJZ196637:QKA196637 QTV196637:QTW196637 RDR196637:RDS196637 RNN196637:RNO196637 RXJ196637:RXK196637 SHF196637:SHG196637 SRB196637:SRC196637 TAX196637:TAY196637 TKT196637:TKU196637 TUP196637:TUQ196637 UEL196637:UEM196637 UOH196637:UOI196637 UYD196637:UYE196637 VHZ196637:VIA196637 VRV196637:VRW196637 WBR196637:WBS196637 WLN196637:WLO196637 WVJ196637:WVK196637 B262173:C262173 IX262173:IY262173 ST262173:SU262173 ACP262173:ACQ262173 AML262173:AMM262173 AWH262173:AWI262173 BGD262173:BGE262173 BPZ262173:BQA262173 BZV262173:BZW262173 CJR262173:CJS262173 CTN262173:CTO262173 DDJ262173:DDK262173 DNF262173:DNG262173 DXB262173:DXC262173 EGX262173:EGY262173 EQT262173:EQU262173 FAP262173:FAQ262173 FKL262173:FKM262173 FUH262173:FUI262173 GED262173:GEE262173 GNZ262173:GOA262173 GXV262173:GXW262173 HHR262173:HHS262173 HRN262173:HRO262173 IBJ262173:IBK262173 ILF262173:ILG262173 IVB262173:IVC262173 JEX262173:JEY262173 JOT262173:JOU262173 JYP262173:JYQ262173 KIL262173:KIM262173 KSH262173:KSI262173 LCD262173:LCE262173 LLZ262173:LMA262173 LVV262173:LVW262173 MFR262173:MFS262173 MPN262173:MPO262173 MZJ262173:MZK262173 NJF262173:NJG262173 NTB262173:NTC262173 OCX262173:OCY262173 OMT262173:OMU262173 OWP262173:OWQ262173 PGL262173:PGM262173 PQH262173:PQI262173 QAD262173:QAE262173 QJZ262173:QKA262173 QTV262173:QTW262173 RDR262173:RDS262173 RNN262173:RNO262173 RXJ262173:RXK262173 SHF262173:SHG262173 SRB262173:SRC262173 TAX262173:TAY262173 TKT262173:TKU262173 TUP262173:TUQ262173 UEL262173:UEM262173 UOH262173:UOI262173 UYD262173:UYE262173 VHZ262173:VIA262173 VRV262173:VRW262173 WBR262173:WBS262173 WLN262173:WLO262173 WVJ262173:WVK262173 B327709:C327709 IX327709:IY327709 ST327709:SU327709 ACP327709:ACQ327709 AML327709:AMM327709 AWH327709:AWI327709 BGD327709:BGE327709 BPZ327709:BQA327709 BZV327709:BZW327709 CJR327709:CJS327709 CTN327709:CTO327709 DDJ327709:DDK327709 DNF327709:DNG327709 DXB327709:DXC327709 EGX327709:EGY327709 EQT327709:EQU327709 FAP327709:FAQ327709 FKL327709:FKM327709 FUH327709:FUI327709 GED327709:GEE327709 GNZ327709:GOA327709 GXV327709:GXW327709 HHR327709:HHS327709 HRN327709:HRO327709 IBJ327709:IBK327709 ILF327709:ILG327709 IVB327709:IVC327709 JEX327709:JEY327709 JOT327709:JOU327709 JYP327709:JYQ327709 KIL327709:KIM327709 KSH327709:KSI327709 LCD327709:LCE327709 LLZ327709:LMA327709 LVV327709:LVW327709 MFR327709:MFS327709 MPN327709:MPO327709 MZJ327709:MZK327709 NJF327709:NJG327709 NTB327709:NTC327709 OCX327709:OCY327709 OMT327709:OMU327709 OWP327709:OWQ327709 PGL327709:PGM327709 PQH327709:PQI327709 QAD327709:QAE327709 QJZ327709:QKA327709 QTV327709:QTW327709 RDR327709:RDS327709 RNN327709:RNO327709 RXJ327709:RXK327709 SHF327709:SHG327709 SRB327709:SRC327709 TAX327709:TAY327709 TKT327709:TKU327709 TUP327709:TUQ327709 UEL327709:UEM327709 UOH327709:UOI327709 UYD327709:UYE327709 VHZ327709:VIA327709 VRV327709:VRW327709 WBR327709:WBS327709 WLN327709:WLO327709 WVJ327709:WVK327709 B393245:C393245 IX393245:IY393245 ST393245:SU393245 ACP393245:ACQ393245 AML393245:AMM393245 AWH393245:AWI393245 BGD393245:BGE393245 BPZ393245:BQA393245 BZV393245:BZW393245 CJR393245:CJS393245 CTN393245:CTO393245 DDJ393245:DDK393245 DNF393245:DNG393245 DXB393245:DXC393245 EGX393245:EGY393245 EQT393245:EQU393245 FAP393245:FAQ393245 FKL393245:FKM393245 FUH393245:FUI393245 GED393245:GEE393245 GNZ393245:GOA393245 GXV393245:GXW393245 HHR393245:HHS393245 HRN393245:HRO393245 IBJ393245:IBK393245 ILF393245:ILG393245 IVB393245:IVC393245 JEX393245:JEY393245 JOT393245:JOU393245 JYP393245:JYQ393245 KIL393245:KIM393245 KSH393245:KSI393245 LCD393245:LCE393245 LLZ393245:LMA393245 LVV393245:LVW393245 MFR393245:MFS393245 MPN393245:MPO393245 MZJ393245:MZK393245 NJF393245:NJG393245 NTB393245:NTC393245 OCX393245:OCY393245 OMT393245:OMU393245 OWP393245:OWQ393245 PGL393245:PGM393245 PQH393245:PQI393245 QAD393245:QAE393245 QJZ393245:QKA393245 QTV393245:QTW393245 RDR393245:RDS393245 RNN393245:RNO393245 RXJ393245:RXK393245 SHF393245:SHG393245 SRB393245:SRC393245 TAX393245:TAY393245 TKT393245:TKU393245 TUP393245:TUQ393245 UEL393245:UEM393245 UOH393245:UOI393245 UYD393245:UYE393245 VHZ393245:VIA393245 VRV393245:VRW393245 WBR393245:WBS393245 WLN393245:WLO393245 WVJ393245:WVK393245 B458781:C458781 IX458781:IY458781 ST458781:SU458781 ACP458781:ACQ458781 AML458781:AMM458781 AWH458781:AWI458781 BGD458781:BGE458781 BPZ458781:BQA458781 BZV458781:BZW458781 CJR458781:CJS458781 CTN458781:CTO458781 DDJ458781:DDK458781 DNF458781:DNG458781 DXB458781:DXC458781 EGX458781:EGY458781 EQT458781:EQU458781 FAP458781:FAQ458781 FKL458781:FKM458781 FUH458781:FUI458781 GED458781:GEE458781 GNZ458781:GOA458781 GXV458781:GXW458781 HHR458781:HHS458781 HRN458781:HRO458781 IBJ458781:IBK458781 ILF458781:ILG458781 IVB458781:IVC458781 JEX458781:JEY458781 JOT458781:JOU458781 JYP458781:JYQ458781 KIL458781:KIM458781 KSH458781:KSI458781 LCD458781:LCE458781 LLZ458781:LMA458781 LVV458781:LVW458781 MFR458781:MFS458781 MPN458781:MPO458781 MZJ458781:MZK458781 NJF458781:NJG458781 NTB458781:NTC458781 OCX458781:OCY458781 OMT458781:OMU458781 OWP458781:OWQ458781 PGL458781:PGM458781 PQH458781:PQI458781 QAD458781:QAE458781 QJZ458781:QKA458781 QTV458781:QTW458781 RDR458781:RDS458781 RNN458781:RNO458781 RXJ458781:RXK458781 SHF458781:SHG458781 SRB458781:SRC458781 TAX458781:TAY458781 TKT458781:TKU458781 TUP458781:TUQ458781 UEL458781:UEM458781 UOH458781:UOI458781 UYD458781:UYE458781 VHZ458781:VIA458781 VRV458781:VRW458781 WBR458781:WBS458781 WLN458781:WLO458781 WVJ458781:WVK458781 B524317:C524317 IX524317:IY524317 ST524317:SU524317 ACP524317:ACQ524317 AML524317:AMM524317 AWH524317:AWI524317 BGD524317:BGE524317 BPZ524317:BQA524317 BZV524317:BZW524317 CJR524317:CJS524317 CTN524317:CTO524317 DDJ524317:DDK524317 DNF524317:DNG524317 DXB524317:DXC524317 EGX524317:EGY524317 EQT524317:EQU524317 FAP524317:FAQ524317 FKL524317:FKM524317 FUH524317:FUI524317 GED524317:GEE524317 GNZ524317:GOA524317 GXV524317:GXW524317 HHR524317:HHS524317 HRN524317:HRO524317 IBJ524317:IBK524317 ILF524317:ILG524317 IVB524317:IVC524317 JEX524317:JEY524317 JOT524317:JOU524317 JYP524317:JYQ524317 KIL524317:KIM524317 KSH524317:KSI524317 LCD524317:LCE524317 LLZ524317:LMA524317 LVV524317:LVW524317 MFR524317:MFS524317 MPN524317:MPO524317 MZJ524317:MZK524317 NJF524317:NJG524317 NTB524317:NTC524317 OCX524317:OCY524317 OMT524317:OMU524317 OWP524317:OWQ524317 PGL524317:PGM524317 PQH524317:PQI524317 QAD524317:QAE524317 QJZ524317:QKA524317 QTV524317:QTW524317 RDR524317:RDS524317 RNN524317:RNO524317 RXJ524317:RXK524317 SHF524317:SHG524317 SRB524317:SRC524317 TAX524317:TAY524317 TKT524317:TKU524317 TUP524317:TUQ524317 UEL524317:UEM524317 UOH524317:UOI524317 UYD524317:UYE524317 VHZ524317:VIA524317 VRV524317:VRW524317 WBR524317:WBS524317 WLN524317:WLO524317 WVJ524317:WVK524317 B589853:C589853 IX589853:IY589853 ST589853:SU589853 ACP589853:ACQ589853 AML589853:AMM589853 AWH589853:AWI589853 BGD589853:BGE589853 BPZ589853:BQA589853 BZV589853:BZW589853 CJR589853:CJS589853 CTN589853:CTO589853 DDJ589853:DDK589853 DNF589853:DNG589853 DXB589853:DXC589853 EGX589853:EGY589853 EQT589853:EQU589853 FAP589853:FAQ589853 FKL589853:FKM589853 FUH589853:FUI589853 GED589853:GEE589853 GNZ589853:GOA589853 GXV589853:GXW589853 HHR589853:HHS589853 HRN589853:HRO589853 IBJ589853:IBK589853 ILF589853:ILG589853 IVB589853:IVC589853 JEX589853:JEY589853 JOT589853:JOU589853 JYP589853:JYQ589853 KIL589853:KIM589853 KSH589853:KSI589853 LCD589853:LCE589853 LLZ589853:LMA589853 LVV589853:LVW589853 MFR589853:MFS589853 MPN589853:MPO589853 MZJ589853:MZK589853 NJF589853:NJG589853 NTB589853:NTC589853 OCX589853:OCY589853 OMT589853:OMU589853 OWP589853:OWQ589853 PGL589853:PGM589853 PQH589853:PQI589853 QAD589853:QAE589853 QJZ589853:QKA589853 QTV589853:QTW589853 RDR589853:RDS589853 RNN589853:RNO589853 RXJ589853:RXK589853 SHF589853:SHG589853 SRB589853:SRC589853 TAX589853:TAY589853 TKT589853:TKU589853 TUP589853:TUQ589853 UEL589853:UEM589853 UOH589853:UOI589853 UYD589853:UYE589853 VHZ589853:VIA589853 VRV589853:VRW589853 WBR589853:WBS589853 WLN589853:WLO589853 WVJ589853:WVK589853 B655389:C655389 IX655389:IY655389 ST655389:SU655389 ACP655389:ACQ655389 AML655389:AMM655389 AWH655389:AWI655389 BGD655389:BGE655389 BPZ655389:BQA655389 BZV655389:BZW655389 CJR655389:CJS655389 CTN655389:CTO655389 DDJ655389:DDK655389 DNF655389:DNG655389 DXB655389:DXC655389 EGX655389:EGY655389 EQT655389:EQU655389 FAP655389:FAQ655389 FKL655389:FKM655389 FUH655389:FUI655389 GED655389:GEE655389 GNZ655389:GOA655389 GXV655389:GXW655389 HHR655389:HHS655389 HRN655389:HRO655389 IBJ655389:IBK655389 ILF655389:ILG655389 IVB655389:IVC655389 JEX655389:JEY655389 JOT655389:JOU655389 JYP655389:JYQ655389 KIL655389:KIM655389 KSH655389:KSI655389 LCD655389:LCE655389 LLZ655389:LMA655389 LVV655389:LVW655389 MFR655389:MFS655389 MPN655389:MPO655389 MZJ655389:MZK655389 NJF655389:NJG655389 NTB655389:NTC655389 OCX655389:OCY655389 OMT655389:OMU655389 OWP655389:OWQ655389 PGL655389:PGM655389 PQH655389:PQI655389 QAD655389:QAE655389 QJZ655389:QKA655389 QTV655389:QTW655389 RDR655389:RDS655389 RNN655389:RNO655389 RXJ655389:RXK655389 SHF655389:SHG655389 SRB655389:SRC655389 TAX655389:TAY655389 TKT655389:TKU655389 TUP655389:TUQ655389 UEL655389:UEM655389 UOH655389:UOI655389 UYD655389:UYE655389 VHZ655389:VIA655389 VRV655389:VRW655389 WBR655389:WBS655389 WLN655389:WLO655389 WVJ655389:WVK655389 B720925:C720925 IX720925:IY720925 ST720925:SU720925 ACP720925:ACQ720925 AML720925:AMM720925 AWH720925:AWI720925 BGD720925:BGE720925 BPZ720925:BQA720925 BZV720925:BZW720925 CJR720925:CJS720925 CTN720925:CTO720925 DDJ720925:DDK720925 DNF720925:DNG720925 DXB720925:DXC720925 EGX720925:EGY720925 EQT720925:EQU720925 FAP720925:FAQ720925 FKL720925:FKM720925 FUH720925:FUI720925 GED720925:GEE720925 GNZ720925:GOA720925 GXV720925:GXW720925 HHR720925:HHS720925 HRN720925:HRO720925 IBJ720925:IBK720925 ILF720925:ILG720925 IVB720925:IVC720925 JEX720925:JEY720925 JOT720925:JOU720925 JYP720925:JYQ720925 KIL720925:KIM720925 KSH720925:KSI720925 LCD720925:LCE720925 LLZ720925:LMA720925 LVV720925:LVW720925 MFR720925:MFS720925 MPN720925:MPO720925 MZJ720925:MZK720925 NJF720925:NJG720925 NTB720925:NTC720925 OCX720925:OCY720925 OMT720925:OMU720925 OWP720925:OWQ720925 PGL720925:PGM720925 PQH720925:PQI720925 QAD720925:QAE720925 QJZ720925:QKA720925 QTV720925:QTW720925 RDR720925:RDS720925 RNN720925:RNO720925 RXJ720925:RXK720925 SHF720925:SHG720925 SRB720925:SRC720925 TAX720925:TAY720925 TKT720925:TKU720925 TUP720925:TUQ720925 UEL720925:UEM720925 UOH720925:UOI720925 UYD720925:UYE720925 VHZ720925:VIA720925 VRV720925:VRW720925 WBR720925:WBS720925 WLN720925:WLO720925 WVJ720925:WVK720925 B786461:C786461 IX786461:IY786461 ST786461:SU786461 ACP786461:ACQ786461 AML786461:AMM786461 AWH786461:AWI786461 BGD786461:BGE786461 BPZ786461:BQA786461 BZV786461:BZW786461 CJR786461:CJS786461 CTN786461:CTO786461 DDJ786461:DDK786461 DNF786461:DNG786461 DXB786461:DXC786461 EGX786461:EGY786461 EQT786461:EQU786461 FAP786461:FAQ786461 FKL786461:FKM786461 FUH786461:FUI786461 GED786461:GEE786461 GNZ786461:GOA786461 GXV786461:GXW786461 HHR786461:HHS786461 HRN786461:HRO786461 IBJ786461:IBK786461 ILF786461:ILG786461 IVB786461:IVC786461 JEX786461:JEY786461 JOT786461:JOU786461 JYP786461:JYQ786461 KIL786461:KIM786461 KSH786461:KSI786461 LCD786461:LCE786461 LLZ786461:LMA786461 LVV786461:LVW786461 MFR786461:MFS786461 MPN786461:MPO786461 MZJ786461:MZK786461 NJF786461:NJG786461 NTB786461:NTC786461 OCX786461:OCY786461 OMT786461:OMU786461 OWP786461:OWQ786461 PGL786461:PGM786461 PQH786461:PQI786461 QAD786461:QAE786461 QJZ786461:QKA786461 QTV786461:QTW786461 RDR786461:RDS786461 RNN786461:RNO786461 RXJ786461:RXK786461 SHF786461:SHG786461 SRB786461:SRC786461 TAX786461:TAY786461 TKT786461:TKU786461 TUP786461:TUQ786461 UEL786461:UEM786461 UOH786461:UOI786461 UYD786461:UYE786461 VHZ786461:VIA786461 VRV786461:VRW786461 WBR786461:WBS786461 WLN786461:WLO786461 WVJ786461:WVK786461 B851997:C851997 IX851997:IY851997 ST851997:SU851997 ACP851997:ACQ851997 AML851997:AMM851997 AWH851997:AWI851997 BGD851997:BGE851997 BPZ851997:BQA851997 BZV851997:BZW851997 CJR851997:CJS851997 CTN851997:CTO851997 DDJ851997:DDK851997 DNF851997:DNG851997 DXB851997:DXC851997 EGX851997:EGY851997 EQT851997:EQU851997 FAP851997:FAQ851997 FKL851997:FKM851997 FUH851997:FUI851997 GED851997:GEE851997 GNZ851997:GOA851997 GXV851997:GXW851997 HHR851997:HHS851997 HRN851997:HRO851997 IBJ851997:IBK851997 ILF851997:ILG851997 IVB851997:IVC851997 JEX851997:JEY851997 JOT851997:JOU851997 JYP851997:JYQ851997 KIL851997:KIM851997 KSH851997:KSI851997 LCD851997:LCE851997 LLZ851997:LMA851997 LVV851997:LVW851997 MFR851997:MFS851997 MPN851997:MPO851997 MZJ851997:MZK851997 NJF851997:NJG851997 NTB851997:NTC851997 OCX851997:OCY851997 OMT851997:OMU851997 OWP851997:OWQ851997 PGL851997:PGM851997 PQH851997:PQI851997 QAD851997:QAE851997 QJZ851997:QKA851997 QTV851997:QTW851997 RDR851997:RDS851997 RNN851997:RNO851997 RXJ851997:RXK851997 SHF851997:SHG851997 SRB851997:SRC851997 TAX851997:TAY851997 TKT851997:TKU851997 TUP851997:TUQ851997 UEL851997:UEM851997 UOH851997:UOI851997 UYD851997:UYE851997 VHZ851997:VIA851997 VRV851997:VRW851997 WBR851997:WBS851997 WLN851997:WLO851997 WVJ851997:WVK851997 B917533:C917533 IX917533:IY917533 ST917533:SU917533 ACP917533:ACQ917533 AML917533:AMM917533 AWH917533:AWI917533 BGD917533:BGE917533 BPZ917533:BQA917533 BZV917533:BZW917533 CJR917533:CJS917533 CTN917533:CTO917533 DDJ917533:DDK917533 DNF917533:DNG917533 DXB917533:DXC917533 EGX917533:EGY917533 EQT917533:EQU917533 FAP917533:FAQ917533 FKL917533:FKM917533 FUH917533:FUI917533 GED917533:GEE917533 GNZ917533:GOA917533 GXV917533:GXW917533 HHR917533:HHS917533 HRN917533:HRO917533 IBJ917533:IBK917533 ILF917533:ILG917533 IVB917533:IVC917533 JEX917533:JEY917533 JOT917533:JOU917533 JYP917533:JYQ917533 KIL917533:KIM917533 KSH917533:KSI917533 LCD917533:LCE917533 LLZ917533:LMA917533 LVV917533:LVW917533 MFR917533:MFS917533 MPN917533:MPO917533 MZJ917533:MZK917533 NJF917533:NJG917533 NTB917533:NTC917533 OCX917533:OCY917533 OMT917533:OMU917533 OWP917533:OWQ917533 PGL917533:PGM917533 PQH917533:PQI917533 QAD917533:QAE917533 QJZ917533:QKA917533 QTV917533:QTW917533 RDR917533:RDS917533 RNN917533:RNO917533 RXJ917533:RXK917533 SHF917533:SHG917533 SRB917533:SRC917533 TAX917533:TAY917533 TKT917533:TKU917533 TUP917533:TUQ917533 UEL917533:UEM917533 UOH917533:UOI917533 UYD917533:UYE917533 VHZ917533:VIA917533 VRV917533:VRW917533 WBR917533:WBS917533 WLN917533:WLO917533 WVJ917533:WVK917533 B983069:C983069 IX983069:IY983069 ST983069:SU983069 ACP983069:ACQ983069 AML983069:AMM983069 AWH983069:AWI983069 BGD983069:BGE983069 BPZ983069:BQA983069 BZV983069:BZW983069 CJR983069:CJS983069 CTN983069:CTO983069 DDJ983069:DDK983069 DNF983069:DNG983069 DXB983069:DXC983069 EGX983069:EGY983069 EQT983069:EQU983069 FAP983069:FAQ983069 FKL983069:FKM983069 FUH983069:FUI983069 GED983069:GEE983069 GNZ983069:GOA983069 GXV983069:GXW983069 HHR983069:HHS983069 HRN983069:HRO983069 IBJ983069:IBK983069 ILF983069:ILG983069 IVB983069:IVC983069 JEX983069:JEY983069 JOT983069:JOU983069 JYP983069:JYQ983069 KIL983069:KIM983069 KSH983069:KSI983069 LCD983069:LCE983069 LLZ983069:LMA983069 LVV983069:LVW983069 MFR983069:MFS983069 MPN983069:MPO983069 MZJ983069:MZK983069 NJF983069:NJG983069 NTB983069:NTC983069 OCX983069:OCY983069 OMT983069:OMU983069 OWP983069:OWQ983069 PGL983069:PGM983069 PQH983069:PQI983069 QAD983069:QAE983069 QJZ983069:QKA983069 QTV983069:QTW983069 RDR983069:RDS983069 RNN983069:RNO983069 RXJ983069:RXK983069 SHF983069:SHG983069 SRB983069:SRC983069 TAX983069:TAY983069 TKT983069:TKU983069 TUP983069:TUQ983069 UEL983069:UEM983069 UOH983069:UOI983069 UYD983069:UYE983069 VHZ983069:VIA983069 VRV983069:VRW983069 WBR983069:WBS983069 WLN983069:WLO983069 WVJ983069:WVK983069 B95:C95 IX95:IY95 ST95:SU95 ACP95:ACQ95 AML95:AMM95 AWH95:AWI95 BGD95:BGE95 BPZ95:BQA95 BZV95:BZW95 CJR95:CJS95 CTN95:CTO95 DDJ95:DDK95 DNF95:DNG95 DXB95:DXC95 EGX95:EGY95 EQT95:EQU95 FAP95:FAQ95 FKL95:FKM95 FUH95:FUI95 GED95:GEE95 GNZ95:GOA95 GXV95:GXW95 HHR95:HHS95 HRN95:HRO95 IBJ95:IBK95 ILF95:ILG95 IVB95:IVC95 JEX95:JEY95 JOT95:JOU95 JYP95:JYQ95 KIL95:KIM95 KSH95:KSI95 LCD95:LCE95 LLZ95:LMA95 LVV95:LVW95 MFR95:MFS95 MPN95:MPO95 MZJ95:MZK95 NJF95:NJG95 NTB95:NTC95 OCX95:OCY95 OMT95:OMU95 OWP95:OWQ95 PGL95:PGM95 PQH95:PQI95 QAD95:QAE95 QJZ95:QKA95 QTV95:QTW95 RDR95:RDS95 RNN95:RNO95 RXJ95:RXK95 SHF95:SHG95 SRB95:SRC95 TAX95:TAY95 TKT95:TKU95 TUP95:TUQ95 UEL95:UEM95 UOH95:UOI95 UYD95:UYE95 VHZ95:VIA95 VRV95:VRW95 WBR95:WBS95 WLN95:WLO95 WVJ95:WVK95 B65631:C65631 IX65631:IY65631 ST65631:SU65631 ACP65631:ACQ65631 AML65631:AMM65631 AWH65631:AWI65631 BGD65631:BGE65631 BPZ65631:BQA65631 BZV65631:BZW65631 CJR65631:CJS65631 CTN65631:CTO65631 DDJ65631:DDK65631 DNF65631:DNG65631 DXB65631:DXC65631 EGX65631:EGY65631 EQT65631:EQU65631 FAP65631:FAQ65631 FKL65631:FKM65631 FUH65631:FUI65631 GED65631:GEE65631 GNZ65631:GOA65631 GXV65631:GXW65631 HHR65631:HHS65631 HRN65631:HRO65631 IBJ65631:IBK65631 ILF65631:ILG65631 IVB65631:IVC65631 JEX65631:JEY65631 JOT65631:JOU65631 JYP65631:JYQ65631 KIL65631:KIM65631 KSH65631:KSI65631 LCD65631:LCE65631 LLZ65631:LMA65631 LVV65631:LVW65631 MFR65631:MFS65631 MPN65631:MPO65631 MZJ65631:MZK65631 NJF65631:NJG65631 NTB65631:NTC65631 OCX65631:OCY65631 OMT65631:OMU65631 OWP65631:OWQ65631 PGL65631:PGM65631 PQH65631:PQI65631 QAD65631:QAE65631 QJZ65631:QKA65631 QTV65631:QTW65631 RDR65631:RDS65631 RNN65631:RNO65631 RXJ65631:RXK65631 SHF65631:SHG65631 SRB65631:SRC65631 TAX65631:TAY65631 TKT65631:TKU65631 TUP65631:TUQ65631 UEL65631:UEM65631 UOH65631:UOI65631 UYD65631:UYE65631 VHZ65631:VIA65631 VRV65631:VRW65631 WBR65631:WBS65631 WLN65631:WLO65631 WVJ65631:WVK65631 B131167:C131167 IX131167:IY131167 ST131167:SU131167 ACP131167:ACQ131167 AML131167:AMM131167 AWH131167:AWI131167 BGD131167:BGE131167 BPZ131167:BQA131167 BZV131167:BZW131167 CJR131167:CJS131167 CTN131167:CTO131167 DDJ131167:DDK131167 DNF131167:DNG131167 DXB131167:DXC131167 EGX131167:EGY131167 EQT131167:EQU131167 FAP131167:FAQ131167 FKL131167:FKM131167 FUH131167:FUI131167 GED131167:GEE131167 GNZ131167:GOA131167 GXV131167:GXW131167 HHR131167:HHS131167 HRN131167:HRO131167 IBJ131167:IBK131167 ILF131167:ILG131167 IVB131167:IVC131167 JEX131167:JEY131167 JOT131167:JOU131167 JYP131167:JYQ131167 KIL131167:KIM131167 KSH131167:KSI131167 LCD131167:LCE131167 LLZ131167:LMA131167 LVV131167:LVW131167 MFR131167:MFS131167 MPN131167:MPO131167 MZJ131167:MZK131167 NJF131167:NJG131167 NTB131167:NTC131167 OCX131167:OCY131167 OMT131167:OMU131167 OWP131167:OWQ131167 PGL131167:PGM131167 PQH131167:PQI131167 QAD131167:QAE131167 QJZ131167:QKA131167 QTV131167:QTW131167 RDR131167:RDS131167 RNN131167:RNO131167 RXJ131167:RXK131167 SHF131167:SHG131167 SRB131167:SRC131167 TAX131167:TAY131167 TKT131167:TKU131167 TUP131167:TUQ131167 UEL131167:UEM131167 UOH131167:UOI131167 UYD131167:UYE131167 VHZ131167:VIA131167 VRV131167:VRW131167 WBR131167:WBS131167 WLN131167:WLO131167 WVJ131167:WVK131167 B196703:C196703 IX196703:IY196703 ST196703:SU196703 ACP196703:ACQ196703 AML196703:AMM196703 AWH196703:AWI196703 BGD196703:BGE196703 BPZ196703:BQA196703 BZV196703:BZW196703 CJR196703:CJS196703 CTN196703:CTO196703 DDJ196703:DDK196703 DNF196703:DNG196703 DXB196703:DXC196703 EGX196703:EGY196703 EQT196703:EQU196703 FAP196703:FAQ196703 FKL196703:FKM196703 FUH196703:FUI196703 GED196703:GEE196703 GNZ196703:GOA196703 GXV196703:GXW196703 HHR196703:HHS196703 HRN196703:HRO196703 IBJ196703:IBK196703 ILF196703:ILG196703 IVB196703:IVC196703 JEX196703:JEY196703 JOT196703:JOU196703 JYP196703:JYQ196703 KIL196703:KIM196703 KSH196703:KSI196703 LCD196703:LCE196703 LLZ196703:LMA196703 LVV196703:LVW196703 MFR196703:MFS196703 MPN196703:MPO196703 MZJ196703:MZK196703 NJF196703:NJG196703 NTB196703:NTC196703 OCX196703:OCY196703 OMT196703:OMU196703 OWP196703:OWQ196703 PGL196703:PGM196703 PQH196703:PQI196703 QAD196703:QAE196703 QJZ196703:QKA196703 QTV196703:QTW196703 RDR196703:RDS196703 RNN196703:RNO196703 RXJ196703:RXK196703 SHF196703:SHG196703 SRB196703:SRC196703 TAX196703:TAY196703 TKT196703:TKU196703 TUP196703:TUQ196703 UEL196703:UEM196703 UOH196703:UOI196703 UYD196703:UYE196703 VHZ196703:VIA196703 VRV196703:VRW196703 WBR196703:WBS196703 WLN196703:WLO196703 WVJ196703:WVK196703 B262239:C262239 IX262239:IY262239 ST262239:SU262239 ACP262239:ACQ262239 AML262239:AMM262239 AWH262239:AWI262239 BGD262239:BGE262239 BPZ262239:BQA262239 BZV262239:BZW262239 CJR262239:CJS262239 CTN262239:CTO262239 DDJ262239:DDK262239 DNF262239:DNG262239 DXB262239:DXC262239 EGX262239:EGY262239 EQT262239:EQU262239 FAP262239:FAQ262239 FKL262239:FKM262239 FUH262239:FUI262239 GED262239:GEE262239 GNZ262239:GOA262239 GXV262239:GXW262239 HHR262239:HHS262239 HRN262239:HRO262239 IBJ262239:IBK262239 ILF262239:ILG262239 IVB262239:IVC262239 JEX262239:JEY262239 JOT262239:JOU262239 JYP262239:JYQ262239 KIL262239:KIM262239 KSH262239:KSI262239 LCD262239:LCE262239 LLZ262239:LMA262239 LVV262239:LVW262239 MFR262239:MFS262239 MPN262239:MPO262239 MZJ262239:MZK262239 NJF262239:NJG262239 NTB262239:NTC262239 OCX262239:OCY262239 OMT262239:OMU262239 OWP262239:OWQ262239 PGL262239:PGM262239 PQH262239:PQI262239 QAD262239:QAE262239 QJZ262239:QKA262239 QTV262239:QTW262239 RDR262239:RDS262239 RNN262239:RNO262239 RXJ262239:RXK262239 SHF262239:SHG262239 SRB262239:SRC262239 TAX262239:TAY262239 TKT262239:TKU262239 TUP262239:TUQ262239 UEL262239:UEM262239 UOH262239:UOI262239 UYD262239:UYE262239 VHZ262239:VIA262239 VRV262239:VRW262239 WBR262239:WBS262239 WLN262239:WLO262239 WVJ262239:WVK262239 B327775:C327775 IX327775:IY327775 ST327775:SU327775 ACP327775:ACQ327775 AML327775:AMM327775 AWH327775:AWI327775 BGD327775:BGE327775 BPZ327775:BQA327775 BZV327775:BZW327775 CJR327775:CJS327775 CTN327775:CTO327775 DDJ327775:DDK327775 DNF327775:DNG327775 DXB327775:DXC327775 EGX327775:EGY327775 EQT327775:EQU327775 FAP327775:FAQ327775 FKL327775:FKM327775 FUH327775:FUI327775 GED327775:GEE327775 GNZ327775:GOA327775 GXV327775:GXW327775 HHR327775:HHS327775 HRN327775:HRO327775 IBJ327775:IBK327775 ILF327775:ILG327775 IVB327775:IVC327775 JEX327775:JEY327775 JOT327775:JOU327775 JYP327775:JYQ327775 KIL327775:KIM327775 KSH327775:KSI327775 LCD327775:LCE327775 LLZ327775:LMA327775 LVV327775:LVW327775 MFR327775:MFS327775 MPN327775:MPO327775 MZJ327775:MZK327775 NJF327775:NJG327775 NTB327775:NTC327775 OCX327775:OCY327775 OMT327775:OMU327775 OWP327775:OWQ327775 PGL327775:PGM327775 PQH327775:PQI327775 QAD327775:QAE327775 QJZ327775:QKA327775 QTV327775:QTW327775 RDR327775:RDS327775 RNN327775:RNO327775 RXJ327775:RXK327775 SHF327775:SHG327775 SRB327775:SRC327775 TAX327775:TAY327775 TKT327775:TKU327775 TUP327775:TUQ327775 UEL327775:UEM327775 UOH327775:UOI327775 UYD327775:UYE327775 VHZ327775:VIA327775 VRV327775:VRW327775 WBR327775:WBS327775 WLN327775:WLO327775 WVJ327775:WVK327775 B393311:C393311 IX393311:IY393311 ST393311:SU393311 ACP393311:ACQ393311 AML393311:AMM393311 AWH393311:AWI393311 BGD393311:BGE393311 BPZ393311:BQA393311 BZV393311:BZW393311 CJR393311:CJS393311 CTN393311:CTO393311 DDJ393311:DDK393311 DNF393311:DNG393311 DXB393311:DXC393311 EGX393311:EGY393311 EQT393311:EQU393311 FAP393311:FAQ393311 FKL393311:FKM393311 FUH393311:FUI393311 GED393311:GEE393311 GNZ393311:GOA393311 GXV393311:GXW393311 HHR393311:HHS393311 HRN393311:HRO393311 IBJ393311:IBK393311 ILF393311:ILG393311 IVB393311:IVC393311 JEX393311:JEY393311 JOT393311:JOU393311 JYP393311:JYQ393311 KIL393311:KIM393311 KSH393311:KSI393311 LCD393311:LCE393311 LLZ393311:LMA393311 LVV393311:LVW393311 MFR393311:MFS393311 MPN393311:MPO393311 MZJ393311:MZK393311 NJF393311:NJG393311 NTB393311:NTC393311 OCX393311:OCY393311 OMT393311:OMU393311 OWP393311:OWQ393311 PGL393311:PGM393311 PQH393311:PQI393311 QAD393311:QAE393311 QJZ393311:QKA393311 QTV393311:QTW393311 RDR393311:RDS393311 RNN393311:RNO393311 RXJ393311:RXK393311 SHF393311:SHG393311 SRB393311:SRC393311 TAX393311:TAY393311 TKT393311:TKU393311 TUP393311:TUQ393311 UEL393311:UEM393311 UOH393311:UOI393311 UYD393311:UYE393311 VHZ393311:VIA393311 VRV393311:VRW393311 WBR393311:WBS393311 WLN393311:WLO393311 WVJ393311:WVK393311 B458847:C458847 IX458847:IY458847 ST458847:SU458847 ACP458847:ACQ458847 AML458847:AMM458847 AWH458847:AWI458847 BGD458847:BGE458847 BPZ458847:BQA458847 BZV458847:BZW458847 CJR458847:CJS458847 CTN458847:CTO458847 DDJ458847:DDK458847 DNF458847:DNG458847 DXB458847:DXC458847 EGX458847:EGY458847 EQT458847:EQU458847 FAP458847:FAQ458847 FKL458847:FKM458847 FUH458847:FUI458847 GED458847:GEE458847 GNZ458847:GOA458847 GXV458847:GXW458847 HHR458847:HHS458847 HRN458847:HRO458847 IBJ458847:IBK458847 ILF458847:ILG458847 IVB458847:IVC458847 JEX458847:JEY458847 JOT458847:JOU458847 JYP458847:JYQ458847 KIL458847:KIM458847 KSH458847:KSI458847 LCD458847:LCE458847 LLZ458847:LMA458847 LVV458847:LVW458847 MFR458847:MFS458847 MPN458847:MPO458847 MZJ458847:MZK458847 NJF458847:NJG458847 NTB458847:NTC458847 OCX458847:OCY458847 OMT458847:OMU458847 OWP458847:OWQ458847 PGL458847:PGM458847 PQH458847:PQI458847 QAD458847:QAE458847 QJZ458847:QKA458847 QTV458847:QTW458847 RDR458847:RDS458847 RNN458847:RNO458847 RXJ458847:RXK458847 SHF458847:SHG458847 SRB458847:SRC458847 TAX458847:TAY458847 TKT458847:TKU458847 TUP458847:TUQ458847 UEL458847:UEM458847 UOH458847:UOI458847 UYD458847:UYE458847 VHZ458847:VIA458847 VRV458847:VRW458847 WBR458847:WBS458847 WLN458847:WLO458847 WVJ458847:WVK458847 B524383:C524383 IX524383:IY524383 ST524383:SU524383 ACP524383:ACQ524383 AML524383:AMM524383 AWH524383:AWI524383 BGD524383:BGE524383 BPZ524383:BQA524383 BZV524383:BZW524383 CJR524383:CJS524383 CTN524383:CTO524383 DDJ524383:DDK524383 DNF524383:DNG524383 DXB524383:DXC524383 EGX524383:EGY524383 EQT524383:EQU524383 FAP524383:FAQ524383 FKL524383:FKM524383 FUH524383:FUI524383 GED524383:GEE524383 GNZ524383:GOA524383 GXV524383:GXW524383 HHR524383:HHS524383 HRN524383:HRO524383 IBJ524383:IBK524383 ILF524383:ILG524383 IVB524383:IVC524383 JEX524383:JEY524383 JOT524383:JOU524383 JYP524383:JYQ524383 KIL524383:KIM524383 KSH524383:KSI524383 LCD524383:LCE524383 LLZ524383:LMA524383 LVV524383:LVW524383 MFR524383:MFS524383 MPN524383:MPO524383 MZJ524383:MZK524383 NJF524383:NJG524383 NTB524383:NTC524383 OCX524383:OCY524383 OMT524383:OMU524383 OWP524383:OWQ524383 PGL524383:PGM524383 PQH524383:PQI524383 QAD524383:QAE524383 QJZ524383:QKA524383 QTV524383:QTW524383 RDR524383:RDS524383 RNN524383:RNO524383 RXJ524383:RXK524383 SHF524383:SHG524383 SRB524383:SRC524383 TAX524383:TAY524383 TKT524383:TKU524383 TUP524383:TUQ524383 UEL524383:UEM524383 UOH524383:UOI524383 UYD524383:UYE524383 VHZ524383:VIA524383 VRV524383:VRW524383 WBR524383:WBS524383 WLN524383:WLO524383 WVJ524383:WVK524383 B589919:C589919 IX589919:IY589919 ST589919:SU589919 ACP589919:ACQ589919 AML589919:AMM589919 AWH589919:AWI589919 BGD589919:BGE589919 BPZ589919:BQA589919 BZV589919:BZW589919 CJR589919:CJS589919 CTN589919:CTO589919 DDJ589919:DDK589919 DNF589919:DNG589919 DXB589919:DXC589919 EGX589919:EGY589919 EQT589919:EQU589919 FAP589919:FAQ589919 FKL589919:FKM589919 FUH589919:FUI589919 GED589919:GEE589919 GNZ589919:GOA589919 GXV589919:GXW589919 HHR589919:HHS589919 HRN589919:HRO589919 IBJ589919:IBK589919 ILF589919:ILG589919 IVB589919:IVC589919 JEX589919:JEY589919 JOT589919:JOU589919 JYP589919:JYQ589919 KIL589919:KIM589919 KSH589919:KSI589919 LCD589919:LCE589919 LLZ589919:LMA589919 LVV589919:LVW589919 MFR589919:MFS589919 MPN589919:MPO589919 MZJ589919:MZK589919 NJF589919:NJG589919 NTB589919:NTC589919 OCX589919:OCY589919 OMT589919:OMU589919 OWP589919:OWQ589919 PGL589919:PGM589919 PQH589919:PQI589919 QAD589919:QAE589919 QJZ589919:QKA589919 QTV589919:QTW589919 RDR589919:RDS589919 RNN589919:RNO589919 RXJ589919:RXK589919 SHF589919:SHG589919 SRB589919:SRC589919 TAX589919:TAY589919 TKT589919:TKU589919 TUP589919:TUQ589919 UEL589919:UEM589919 UOH589919:UOI589919 UYD589919:UYE589919 VHZ589919:VIA589919 VRV589919:VRW589919 WBR589919:WBS589919 WLN589919:WLO589919 WVJ589919:WVK589919 B655455:C655455 IX655455:IY655455 ST655455:SU655455 ACP655455:ACQ655455 AML655455:AMM655455 AWH655455:AWI655455 BGD655455:BGE655455 BPZ655455:BQA655455 BZV655455:BZW655455 CJR655455:CJS655455 CTN655455:CTO655455 DDJ655455:DDK655455 DNF655455:DNG655455 DXB655455:DXC655455 EGX655455:EGY655455 EQT655455:EQU655455 FAP655455:FAQ655455 FKL655455:FKM655455 FUH655455:FUI655455 GED655455:GEE655455 GNZ655455:GOA655455 GXV655455:GXW655455 HHR655455:HHS655455 HRN655455:HRO655455 IBJ655455:IBK655455 ILF655455:ILG655455 IVB655455:IVC655455 JEX655455:JEY655455 JOT655455:JOU655455 JYP655455:JYQ655455 KIL655455:KIM655455 KSH655455:KSI655455 LCD655455:LCE655455 LLZ655455:LMA655455 LVV655455:LVW655455 MFR655455:MFS655455 MPN655455:MPO655455 MZJ655455:MZK655455 NJF655455:NJG655455 NTB655455:NTC655455 OCX655455:OCY655455 OMT655455:OMU655455 OWP655455:OWQ655455 PGL655455:PGM655455 PQH655455:PQI655455 QAD655455:QAE655455 QJZ655455:QKA655455 QTV655455:QTW655455 RDR655455:RDS655455 RNN655455:RNO655455 RXJ655455:RXK655455 SHF655455:SHG655455 SRB655455:SRC655455 TAX655455:TAY655455 TKT655455:TKU655455 TUP655455:TUQ655455 UEL655455:UEM655455 UOH655455:UOI655455 UYD655455:UYE655455 VHZ655455:VIA655455 VRV655455:VRW655455 WBR655455:WBS655455 WLN655455:WLO655455 WVJ655455:WVK655455 B720991:C720991 IX720991:IY720991 ST720991:SU720991 ACP720991:ACQ720991 AML720991:AMM720991 AWH720991:AWI720991 BGD720991:BGE720991 BPZ720991:BQA720991 BZV720991:BZW720991 CJR720991:CJS720991 CTN720991:CTO720991 DDJ720991:DDK720991 DNF720991:DNG720991 DXB720991:DXC720991 EGX720991:EGY720991 EQT720991:EQU720991 FAP720991:FAQ720991 FKL720991:FKM720991 FUH720991:FUI720991 GED720991:GEE720991 GNZ720991:GOA720991 GXV720991:GXW720991 HHR720991:HHS720991 HRN720991:HRO720991 IBJ720991:IBK720991 ILF720991:ILG720991 IVB720991:IVC720991 JEX720991:JEY720991 JOT720991:JOU720991 JYP720991:JYQ720991 KIL720991:KIM720991 KSH720991:KSI720991 LCD720991:LCE720991 LLZ720991:LMA720991 LVV720991:LVW720991 MFR720991:MFS720991 MPN720991:MPO720991 MZJ720991:MZK720991 NJF720991:NJG720991 NTB720991:NTC720991 OCX720991:OCY720991 OMT720991:OMU720991 OWP720991:OWQ720991 PGL720991:PGM720991 PQH720991:PQI720991 QAD720991:QAE720991 QJZ720991:QKA720991 QTV720991:QTW720991 RDR720991:RDS720991 RNN720991:RNO720991 RXJ720991:RXK720991 SHF720991:SHG720991 SRB720991:SRC720991 TAX720991:TAY720991 TKT720991:TKU720991 TUP720991:TUQ720991 UEL720991:UEM720991 UOH720991:UOI720991 UYD720991:UYE720991 VHZ720991:VIA720991 VRV720991:VRW720991 WBR720991:WBS720991 WLN720991:WLO720991 WVJ720991:WVK720991 B786527:C786527 IX786527:IY786527 ST786527:SU786527 ACP786527:ACQ786527 AML786527:AMM786527 AWH786527:AWI786527 BGD786527:BGE786527 BPZ786527:BQA786527 BZV786527:BZW786527 CJR786527:CJS786527 CTN786527:CTO786527 DDJ786527:DDK786527 DNF786527:DNG786527 DXB786527:DXC786527 EGX786527:EGY786527 EQT786527:EQU786527 FAP786527:FAQ786527 FKL786527:FKM786527 FUH786527:FUI786527 GED786527:GEE786527 GNZ786527:GOA786527 GXV786527:GXW786527 HHR786527:HHS786527 HRN786527:HRO786527 IBJ786527:IBK786527 ILF786527:ILG786527 IVB786527:IVC786527 JEX786527:JEY786527 JOT786527:JOU786527 JYP786527:JYQ786527 KIL786527:KIM786527 KSH786527:KSI786527 LCD786527:LCE786527 LLZ786527:LMA786527 LVV786527:LVW786527 MFR786527:MFS786527 MPN786527:MPO786527 MZJ786527:MZK786527 NJF786527:NJG786527 NTB786527:NTC786527 OCX786527:OCY786527 OMT786527:OMU786527 OWP786527:OWQ786527 PGL786527:PGM786527 PQH786527:PQI786527 QAD786527:QAE786527 QJZ786527:QKA786527 QTV786527:QTW786527 RDR786527:RDS786527 RNN786527:RNO786527 RXJ786527:RXK786527 SHF786527:SHG786527 SRB786527:SRC786527 TAX786527:TAY786527 TKT786527:TKU786527 TUP786527:TUQ786527 UEL786527:UEM786527 UOH786527:UOI786527 UYD786527:UYE786527 VHZ786527:VIA786527 VRV786527:VRW786527 WBR786527:WBS786527 WLN786527:WLO786527 WVJ786527:WVK786527 B852063:C852063 IX852063:IY852063 ST852063:SU852063 ACP852063:ACQ852063 AML852063:AMM852063 AWH852063:AWI852063 BGD852063:BGE852063 BPZ852063:BQA852063 BZV852063:BZW852063 CJR852063:CJS852063 CTN852063:CTO852063 DDJ852063:DDK852063 DNF852063:DNG852063 DXB852063:DXC852063 EGX852063:EGY852063 EQT852063:EQU852063 FAP852063:FAQ852063 FKL852063:FKM852063 FUH852063:FUI852063 GED852063:GEE852063 GNZ852063:GOA852063 GXV852063:GXW852063 HHR852063:HHS852063 HRN852063:HRO852063 IBJ852063:IBK852063 ILF852063:ILG852063 IVB852063:IVC852063 JEX852063:JEY852063 JOT852063:JOU852063 JYP852063:JYQ852063 KIL852063:KIM852063 KSH852063:KSI852063 LCD852063:LCE852063 LLZ852063:LMA852063 LVV852063:LVW852063 MFR852063:MFS852063 MPN852063:MPO852063 MZJ852063:MZK852063 NJF852063:NJG852063 NTB852063:NTC852063 OCX852063:OCY852063 OMT852063:OMU852063 OWP852063:OWQ852063 PGL852063:PGM852063 PQH852063:PQI852063 QAD852063:QAE852063 QJZ852063:QKA852063 QTV852063:QTW852063 RDR852063:RDS852063 RNN852063:RNO852063 RXJ852063:RXK852063 SHF852063:SHG852063 SRB852063:SRC852063 TAX852063:TAY852063 TKT852063:TKU852063 TUP852063:TUQ852063 UEL852063:UEM852063 UOH852063:UOI852063 UYD852063:UYE852063 VHZ852063:VIA852063 VRV852063:VRW852063 WBR852063:WBS852063 WLN852063:WLO852063 WVJ852063:WVK852063 B917599:C917599 IX917599:IY917599 ST917599:SU917599 ACP917599:ACQ917599 AML917599:AMM917599 AWH917599:AWI917599 BGD917599:BGE917599 BPZ917599:BQA917599 BZV917599:BZW917599 CJR917599:CJS917599 CTN917599:CTO917599 DDJ917599:DDK917599 DNF917599:DNG917599 DXB917599:DXC917599 EGX917599:EGY917599 EQT917599:EQU917599 FAP917599:FAQ917599 FKL917599:FKM917599 FUH917599:FUI917599 GED917599:GEE917599 GNZ917599:GOA917599 GXV917599:GXW917599 HHR917599:HHS917599 HRN917599:HRO917599 IBJ917599:IBK917599 ILF917599:ILG917599 IVB917599:IVC917599 JEX917599:JEY917599 JOT917599:JOU917599 JYP917599:JYQ917599 KIL917599:KIM917599 KSH917599:KSI917599 LCD917599:LCE917599 LLZ917599:LMA917599 LVV917599:LVW917599 MFR917599:MFS917599 MPN917599:MPO917599 MZJ917599:MZK917599 NJF917599:NJG917599 NTB917599:NTC917599 OCX917599:OCY917599 OMT917599:OMU917599 OWP917599:OWQ917599 PGL917599:PGM917599 PQH917599:PQI917599 QAD917599:QAE917599 QJZ917599:QKA917599 QTV917599:QTW917599 RDR917599:RDS917599 RNN917599:RNO917599 RXJ917599:RXK917599 SHF917599:SHG917599 SRB917599:SRC917599 TAX917599:TAY917599 TKT917599:TKU917599 TUP917599:TUQ917599 UEL917599:UEM917599 UOH917599:UOI917599 UYD917599:UYE917599 VHZ917599:VIA917599 VRV917599:VRW917599 WBR917599:WBS917599 WLN917599:WLO917599 WVJ917599:WVK917599 B983135:C983135 IX983135:IY983135 ST983135:SU983135 ACP983135:ACQ983135 AML983135:AMM983135 AWH983135:AWI983135 BGD983135:BGE983135 BPZ983135:BQA983135 BZV983135:BZW983135 CJR983135:CJS983135 CTN983135:CTO983135 DDJ983135:DDK983135 DNF983135:DNG983135 DXB983135:DXC983135 EGX983135:EGY983135 EQT983135:EQU983135 FAP983135:FAQ983135 FKL983135:FKM983135 FUH983135:FUI983135 GED983135:GEE983135 GNZ983135:GOA983135 GXV983135:GXW983135 HHR983135:HHS983135 HRN983135:HRO983135 IBJ983135:IBK983135 ILF983135:ILG983135 IVB983135:IVC983135 JEX983135:JEY983135 JOT983135:JOU983135 JYP983135:JYQ983135 KIL983135:KIM983135 KSH983135:KSI983135 LCD983135:LCE983135 LLZ983135:LMA983135 LVV983135:LVW983135 MFR983135:MFS983135 MPN983135:MPO983135 MZJ983135:MZK983135 NJF983135:NJG983135 NTB983135:NTC983135 OCX983135:OCY983135 OMT983135:OMU983135 OWP983135:OWQ983135 PGL983135:PGM983135 PQH983135:PQI983135 QAD983135:QAE983135 QJZ983135:QKA983135 QTV983135:QTW983135 RDR983135:RDS983135 RNN983135:RNO983135 RXJ983135:RXK983135 SHF983135:SHG983135 SRB983135:SRC983135 TAX983135:TAY983135 TKT983135:TKU983135 TUP983135:TUQ983135 UEL983135:UEM983135 UOH983135:UOI983135 UYD983135:UYE983135 VHZ983135:VIA983135 VRV983135:VRW983135 WBR983135:WBS983135 WLN983135:WLO983135 WVJ983135:WVK983135">
      <formula1>$W$22:$W$25</formula1>
    </dataValidation>
    <dataValidation type="list" allowBlank="1" sqref="B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formula1>$Q$22:$Q$25</formula1>
    </dataValidation>
    <dataValidation type="list" allowBlank="1" sqref="B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B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B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B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B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B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B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B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B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B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B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B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B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B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B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B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formula1>$N$22:$N$24</formula1>
    </dataValidation>
    <dataValidation type="list" allowBlank="1" sqref="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formula1>$M$22:$M$24</formula1>
    </dataValidation>
    <dataValidation type="list" allowBlank="1" sqref="E6:G7 JA6:JC7 SW6:SY7 ACS6:ACU7 AMO6:AMQ7 AWK6:AWM7 BGG6:BGI7 BQC6:BQE7 BZY6:CAA7 CJU6:CJW7 CTQ6:CTS7 DDM6:DDO7 DNI6:DNK7 DXE6:DXG7 EHA6:EHC7 EQW6:EQY7 FAS6:FAU7 FKO6:FKQ7 FUK6:FUM7 GEG6:GEI7 GOC6:GOE7 GXY6:GYA7 HHU6:HHW7 HRQ6:HRS7 IBM6:IBO7 ILI6:ILK7 IVE6:IVG7 JFA6:JFC7 JOW6:JOY7 JYS6:JYU7 KIO6:KIQ7 KSK6:KSM7 LCG6:LCI7 LMC6:LME7 LVY6:LWA7 MFU6:MFW7 MPQ6:MPS7 MZM6:MZO7 NJI6:NJK7 NTE6:NTG7 ODA6:ODC7 OMW6:OMY7 OWS6:OWU7 PGO6:PGQ7 PQK6:PQM7 QAG6:QAI7 QKC6:QKE7 QTY6:QUA7 RDU6:RDW7 RNQ6:RNS7 RXM6:RXO7 SHI6:SHK7 SRE6:SRG7 TBA6:TBC7 TKW6:TKY7 TUS6:TUU7 UEO6:UEQ7 UOK6:UOM7 UYG6:UYI7 VIC6:VIE7 VRY6:VSA7 WBU6:WBW7 WLQ6:WLS7 WVM6:WVO7 E65542:G65543 JA65542:JC65543 SW65542:SY65543 ACS65542:ACU65543 AMO65542:AMQ65543 AWK65542:AWM65543 BGG65542:BGI65543 BQC65542:BQE65543 BZY65542:CAA65543 CJU65542:CJW65543 CTQ65542:CTS65543 DDM65542:DDO65543 DNI65542:DNK65543 DXE65542:DXG65543 EHA65542:EHC65543 EQW65542:EQY65543 FAS65542:FAU65543 FKO65542:FKQ65543 FUK65542:FUM65543 GEG65542:GEI65543 GOC65542:GOE65543 GXY65542:GYA65543 HHU65542:HHW65543 HRQ65542:HRS65543 IBM65542:IBO65543 ILI65542:ILK65543 IVE65542:IVG65543 JFA65542:JFC65543 JOW65542:JOY65543 JYS65542:JYU65543 KIO65542:KIQ65543 KSK65542:KSM65543 LCG65542:LCI65543 LMC65542:LME65543 LVY65542:LWA65543 MFU65542:MFW65543 MPQ65542:MPS65543 MZM65542:MZO65543 NJI65542:NJK65543 NTE65542:NTG65543 ODA65542:ODC65543 OMW65542:OMY65543 OWS65542:OWU65543 PGO65542:PGQ65543 PQK65542:PQM65543 QAG65542:QAI65543 QKC65542:QKE65543 QTY65542:QUA65543 RDU65542:RDW65543 RNQ65542:RNS65543 RXM65542:RXO65543 SHI65542:SHK65543 SRE65542:SRG65543 TBA65542:TBC65543 TKW65542:TKY65543 TUS65542:TUU65543 UEO65542:UEQ65543 UOK65542:UOM65543 UYG65542:UYI65543 VIC65542:VIE65543 VRY65542:VSA65543 WBU65542:WBW65543 WLQ65542:WLS65543 WVM65542:WVO65543 E131078:G131079 JA131078:JC131079 SW131078:SY131079 ACS131078:ACU131079 AMO131078:AMQ131079 AWK131078:AWM131079 BGG131078:BGI131079 BQC131078:BQE131079 BZY131078:CAA131079 CJU131078:CJW131079 CTQ131078:CTS131079 DDM131078:DDO131079 DNI131078:DNK131079 DXE131078:DXG131079 EHA131078:EHC131079 EQW131078:EQY131079 FAS131078:FAU131079 FKO131078:FKQ131079 FUK131078:FUM131079 GEG131078:GEI131079 GOC131078:GOE131079 GXY131078:GYA131079 HHU131078:HHW131079 HRQ131078:HRS131079 IBM131078:IBO131079 ILI131078:ILK131079 IVE131078:IVG131079 JFA131078:JFC131079 JOW131078:JOY131079 JYS131078:JYU131079 KIO131078:KIQ131079 KSK131078:KSM131079 LCG131078:LCI131079 LMC131078:LME131079 LVY131078:LWA131079 MFU131078:MFW131079 MPQ131078:MPS131079 MZM131078:MZO131079 NJI131078:NJK131079 NTE131078:NTG131079 ODA131078:ODC131079 OMW131078:OMY131079 OWS131078:OWU131079 PGO131078:PGQ131079 PQK131078:PQM131079 QAG131078:QAI131079 QKC131078:QKE131079 QTY131078:QUA131079 RDU131078:RDW131079 RNQ131078:RNS131079 RXM131078:RXO131079 SHI131078:SHK131079 SRE131078:SRG131079 TBA131078:TBC131079 TKW131078:TKY131079 TUS131078:TUU131079 UEO131078:UEQ131079 UOK131078:UOM131079 UYG131078:UYI131079 VIC131078:VIE131079 VRY131078:VSA131079 WBU131078:WBW131079 WLQ131078:WLS131079 WVM131078:WVO131079 E196614:G196615 JA196614:JC196615 SW196614:SY196615 ACS196614:ACU196615 AMO196614:AMQ196615 AWK196614:AWM196615 BGG196614:BGI196615 BQC196614:BQE196615 BZY196614:CAA196615 CJU196614:CJW196615 CTQ196614:CTS196615 DDM196614:DDO196615 DNI196614:DNK196615 DXE196614:DXG196615 EHA196614:EHC196615 EQW196614:EQY196615 FAS196614:FAU196615 FKO196614:FKQ196615 FUK196614:FUM196615 GEG196614:GEI196615 GOC196614:GOE196615 GXY196614:GYA196615 HHU196614:HHW196615 HRQ196614:HRS196615 IBM196614:IBO196615 ILI196614:ILK196615 IVE196614:IVG196615 JFA196614:JFC196615 JOW196614:JOY196615 JYS196614:JYU196615 KIO196614:KIQ196615 KSK196614:KSM196615 LCG196614:LCI196615 LMC196614:LME196615 LVY196614:LWA196615 MFU196614:MFW196615 MPQ196614:MPS196615 MZM196614:MZO196615 NJI196614:NJK196615 NTE196614:NTG196615 ODA196614:ODC196615 OMW196614:OMY196615 OWS196614:OWU196615 PGO196614:PGQ196615 PQK196614:PQM196615 QAG196614:QAI196615 QKC196614:QKE196615 QTY196614:QUA196615 RDU196614:RDW196615 RNQ196614:RNS196615 RXM196614:RXO196615 SHI196614:SHK196615 SRE196614:SRG196615 TBA196614:TBC196615 TKW196614:TKY196615 TUS196614:TUU196615 UEO196614:UEQ196615 UOK196614:UOM196615 UYG196614:UYI196615 VIC196614:VIE196615 VRY196614:VSA196615 WBU196614:WBW196615 WLQ196614:WLS196615 WVM196614:WVO196615 E262150:G262151 JA262150:JC262151 SW262150:SY262151 ACS262150:ACU262151 AMO262150:AMQ262151 AWK262150:AWM262151 BGG262150:BGI262151 BQC262150:BQE262151 BZY262150:CAA262151 CJU262150:CJW262151 CTQ262150:CTS262151 DDM262150:DDO262151 DNI262150:DNK262151 DXE262150:DXG262151 EHA262150:EHC262151 EQW262150:EQY262151 FAS262150:FAU262151 FKO262150:FKQ262151 FUK262150:FUM262151 GEG262150:GEI262151 GOC262150:GOE262151 GXY262150:GYA262151 HHU262150:HHW262151 HRQ262150:HRS262151 IBM262150:IBO262151 ILI262150:ILK262151 IVE262150:IVG262151 JFA262150:JFC262151 JOW262150:JOY262151 JYS262150:JYU262151 KIO262150:KIQ262151 KSK262150:KSM262151 LCG262150:LCI262151 LMC262150:LME262151 LVY262150:LWA262151 MFU262150:MFW262151 MPQ262150:MPS262151 MZM262150:MZO262151 NJI262150:NJK262151 NTE262150:NTG262151 ODA262150:ODC262151 OMW262150:OMY262151 OWS262150:OWU262151 PGO262150:PGQ262151 PQK262150:PQM262151 QAG262150:QAI262151 QKC262150:QKE262151 QTY262150:QUA262151 RDU262150:RDW262151 RNQ262150:RNS262151 RXM262150:RXO262151 SHI262150:SHK262151 SRE262150:SRG262151 TBA262150:TBC262151 TKW262150:TKY262151 TUS262150:TUU262151 UEO262150:UEQ262151 UOK262150:UOM262151 UYG262150:UYI262151 VIC262150:VIE262151 VRY262150:VSA262151 WBU262150:WBW262151 WLQ262150:WLS262151 WVM262150:WVO262151 E327686:G327687 JA327686:JC327687 SW327686:SY327687 ACS327686:ACU327687 AMO327686:AMQ327687 AWK327686:AWM327687 BGG327686:BGI327687 BQC327686:BQE327687 BZY327686:CAA327687 CJU327686:CJW327687 CTQ327686:CTS327687 DDM327686:DDO327687 DNI327686:DNK327687 DXE327686:DXG327687 EHA327686:EHC327687 EQW327686:EQY327687 FAS327686:FAU327687 FKO327686:FKQ327687 FUK327686:FUM327687 GEG327686:GEI327687 GOC327686:GOE327687 GXY327686:GYA327687 HHU327686:HHW327687 HRQ327686:HRS327687 IBM327686:IBO327687 ILI327686:ILK327687 IVE327686:IVG327687 JFA327686:JFC327687 JOW327686:JOY327687 JYS327686:JYU327687 KIO327686:KIQ327687 KSK327686:KSM327687 LCG327686:LCI327687 LMC327686:LME327687 LVY327686:LWA327687 MFU327686:MFW327687 MPQ327686:MPS327687 MZM327686:MZO327687 NJI327686:NJK327687 NTE327686:NTG327687 ODA327686:ODC327687 OMW327686:OMY327687 OWS327686:OWU327687 PGO327686:PGQ327687 PQK327686:PQM327687 QAG327686:QAI327687 QKC327686:QKE327687 QTY327686:QUA327687 RDU327686:RDW327687 RNQ327686:RNS327687 RXM327686:RXO327687 SHI327686:SHK327687 SRE327686:SRG327687 TBA327686:TBC327687 TKW327686:TKY327687 TUS327686:TUU327687 UEO327686:UEQ327687 UOK327686:UOM327687 UYG327686:UYI327687 VIC327686:VIE327687 VRY327686:VSA327687 WBU327686:WBW327687 WLQ327686:WLS327687 WVM327686:WVO327687 E393222:G393223 JA393222:JC393223 SW393222:SY393223 ACS393222:ACU393223 AMO393222:AMQ393223 AWK393222:AWM393223 BGG393222:BGI393223 BQC393222:BQE393223 BZY393222:CAA393223 CJU393222:CJW393223 CTQ393222:CTS393223 DDM393222:DDO393223 DNI393222:DNK393223 DXE393222:DXG393223 EHA393222:EHC393223 EQW393222:EQY393223 FAS393222:FAU393223 FKO393222:FKQ393223 FUK393222:FUM393223 GEG393222:GEI393223 GOC393222:GOE393223 GXY393222:GYA393223 HHU393222:HHW393223 HRQ393222:HRS393223 IBM393222:IBO393223 ILI393222:ILK393223 IVE393222:IVG393223 JFA393222:JFC393223 JOW393222:JOY393223 JYS393222:JYU393223 KIO393222:KIQ393223 KSK393222:KSM393223 LCG393222:LCI393223 LMC393222:LME393223 LVY393222:LWA393223 MFU393222:MFW393223 MPQ393222:MPS393223 MZM393222:MZO393223 NJI393222:NJK393223 NTE393222:NTG393223 ODA393222:ODC393223 OMW393222:OMY393223 OWS393222:OWU393223 PGO393222:PGQ393223 PQK393222:PQM393223 QAG393222:QAI393223 QKC393222:QKE393223 QTY393222:QUA393223 RDU393222:RDW393223 RNQ393222:RNS393223 RXM393222:RXO393223 SHI393222:SHK393223 SRE393222:SRG393223 TBA393222:TBC393223 TKW393222:TKY393223 TUS393222:TUU393223 UEO393222:UEQ393223 UOK393222:UOM393223 UYG393222:UYI393223 VIC393222:VIE393223 VRY393222:VSA393223 WBU393222:WBW393223 WLQ393222:WLS393223 WVM393222:WVO393223 E458758:G458759 JA458758:JC458759 SW458758:SY458759 ACS458758:ACU458759 AMO458758:AMQ458759 AWK458758:AWM458759 BGG458758:BGI458759 BQC458758:BQE458759 BZY458758:CAA458759 CJU458758:CJW458759 CTQ458758:CTS458759 DDM458758:DDO458759 DNI458758:DNK458759 DXE458758:DXG458759 EHA458758:EHC458759 EQW458758:EQY458759 FAS458758:FAU458759 FKO458758:FKQ458759 FUK458758:FUM458759 GEG458758:GEI458759 GOC458758:GOE458759 GXY458758:GYA458759 HHU458758:HHW458759 HRQ458758:HRS458759 IBM458758:IBO458759 ILI458758:ILK458759 IVE458758:IVG458759 JFA458758:JFC458759 JOW458758:JOY458759 JYS458758:JYU458759 KIO458758:KIQ458759 KSK458758:KSM458759 LCG458758:LCI458759 LMC458758:LME458759 LVY458758:LWA458759 MFU458758:MFW458759 MPQ458758:MPS458759 MZM458758:MZO458759 NJI458758:NJK458759 NTE458758:NTG458759 ODA458758:ODC458759 OMW458758:OMY458759 OWS458758:OWU458759 PGO458758:PGQ458759 PQK458758:PQM458759 QAG458758:QAI458759 QKC458758:QKE458759 QTY458758:QUA458759 RDU458758:RDW458759 RNQ458758:RNS458759 RXM458758:RXO458759 SHI458758:SHK458759 SRE458758:SRG458759 TBA458758:TBC458759 TKW458758:TKY458759 TUS458758:TUU458759 UEO458758:UEQ458759 UOK458758:UOM458759 UYG458758:UYI458759 VIC458758:VIE458759 VRY458758:VSA458759 WBU458758:WBW458759 WLQ458758:WLS458759 WVM458758:WVO458759 E524294:G524295 JA524294:JC524295 SW524294:SY524295 ACS524294:ACU524295 AMO524294:AMQ524295 AWK524294:AWM524295 BGG524294:BGI524295 BQC524294:BQE524295 BZY524294:CAA524295 CJU524294:CJW524295 CTQ524294:CTS524295 DDM524294:DDO524295 DNI524294:DNK524295 DXE524294:DXG524295 EHA524294:EHC524295 EQW524294:EQY524295 FAS524294:FAU524295 FKO524294:FKQ524295 FUK524294:FUM524295 GEG524294:GEI524295 GOC524294:GOE524295 GXY524294:GYA524295 HHU524294:HHW524295 HRQ524294:HRS524295 IBM524294:IBO524295 ILI524294:ILK524295 IVE524294:IVG524295 JFA524294:JFC524295 JOW524294:JOY524295 JYS524294:JYU524295 KIO524294:KIQ524295 KSK524294:KSM524295 LCG524294:LCI524295 LMC524294:LME524295 LVY524294:LWA524295 MFU524294:MFW524295 MPQ524294:MPS524295 MZM524294:MZO524295 NJI524294:NJK524295 NTE524294:NTG524295 ODA524294:ODC524295 OMW524294:OMY524295 OWS524294:OWU524295 PGO524294:PGQ524295 PQK524294:PQM524295 QAG524294:QAI524295 QKC524294:QKE524295 QTY524294:QUA524295 RDU524294:RDW524295 RNQ524294:RNS524295 RXM524294:RXO524295 SHI524294:SHK524295 SRE524294:SRG524295 TBA524294:TBC524295 TKW524294:TKY524295 TUS524294:TUU524295 UEO524294:UEQ524295 UOK524294:UOM524295 UYG524294:UYI524295 VIC524294:VIE524295 VRY524294:VSA524295 WBU524294:WBW524295 WLQ524294:WLS524295 WVM524294:WVO524295 E589830:G589831 JA589830:JC589831 SW589830:SY589831 ACS589830:ACU589831 AMO589830:AMQ589831 AWK589830:AWM589831 BGG589830:BGI589831 BQC589830:BQE589831 BZY589830:CAA589831 CJU589830:CJW589831 CTQ589830:CTS589831 DDM589830:DDO589831 DNI589830:DNK589831 DXE589830:DXG589831 EHA589830:EHC589831 EQW589830:EQY589831 FAS589830:FAU589831 FKO589830:FKQ589831 FUK589830:FUM589831 GEG589830:GEI589831 GOC589830:GOE589831 GXY589830:GYA589831 HHU589830:HHW589831 HRQ589830:HRS589831 IBM589830:IBO589831 ILI589830:ILK589831 IVE589830:IVG589831 JFA589830:JFC589831 JOW589830:JOY589831 JYS589830:JYU589831 KIO589830:KIQ589831 KSK589830:KSM589831 LCG589830:LCI589831 LMC589830:LME589831 LVY589830:LWA589831 MFU589830:MFW589831 MPQ589830:MPS589831 MZM589830:MZO589831 NJI589830:NJK589831 NTE589830:NTG589831 ODA589830:ODC589831 OMW589830:OMY589831 OWS589830:OWU589831 PGO589830:PGQ589831 PQK589830:PQM589831 QAG589830:QAI589831 QKC589830:QKE589831 QTY589830:QUA589831 RDU589830:RDW589831 RNQ589830:RNS589831 RXM589830:RXO589831 SHI589830:SHK589831 SRE589830:SRG589831 TBA589830:TBC589831 TKW589830:TKY589831 TUS589830:TUU589831 UEO589830:UEQ589831 UOK589830:UOM589831 UYG589830:UYI589831 VIC589830:VIE589831 VRY589830:VSA589831 WBU589830:WBW589831 WLQ589830:WLS589831 WVM589830:WVO589831 E655366:G655367 JA655366:JC655367 SW655366:SY655367 ACS655366:ACU655367 AMO655366:AMQ655367 AWK655366:AWM655367 BGG655366:BGI655367 BQC655366:BQE655367 BZY655366:CAA655367 CJU655366:CJW655367 CTQ655366:CTS655367 DDM655366:DDO655367 DNI655366:DNK655367 DXE655366:DXG655367 EHA655366:EHC655367 EQW655366:EQY655367 FAS655366:FAU655367 FKO655366:FKQ655367 FUK655366:FUM655367 GEG655366:GEI655367 GOC655366:GOE655367 GXY655366:GYA655367 HHU655366:HHW655367 HRQ655366:HRS655367 IBM655366:IBO655367 ILI655366:ILK655367 IVE655366:IVG655367 JFA655366:JFC655367 JOW655366:JOY655367 JYS655366:JYU655367 KIO655366:KIQ655367 KSK655366:KSM655367 LCG655366:LCI655367 LMC655366:LME655367 LVY655366:LWA655367 MFU655366:MFW655367 MPQ655366:MPS655367 MZM655366:MZO655367 NJI655366:NJK655367 NTE655366:NTG655367 ODA655366:ODC655367 OMW655366:OMY655367 OWS655366:OWU655367 PGO655366:PGQ655367 PQK655366:PQM655367 QAG655366:QAI655367 QKC655366:QKE655367 QTY655366:QUA655367 RDU655366:RDW655367 RNQ655366:RNS655367 RXM655366:RXO655367 SHI655366:SHK655367 SRE655366:SRG655367 TBA655366:TBC655367 TKW655366:TKY655367 TUS655366:TUU655367 UEO655366:UEQ655367 UOK655366:UOM655367 UYG655366:UYI655367 VIC655366:VIE655367 VRY655366:VSA655367 WBU655366:WBW655367 WLQ655366:WLS655367 WVM655366:WVO655367 E720902:G720903 JA720902:JC720903 SW720902:SY720903 ACS720902:ACU720903 AMO720902:AMQ720903 AWK720902:AWM720903 BGG720902:BGI720903 BQC720902:BQE720903 BZY720902:CAA720903 CJU720902:CJW720903 CTQ720902:CTS720903 DDM720902:DDO720903 DNI720902:DNK720903 DXE720902:DXG720903 EHA720902:EHC720903 EQW720902:EQY720903 FAS720902:FAU720903 FKO720902:FKQ720903 FUK720902:FUM720903 GEG720902:GEI720903 GOC720902:GOE720903 GXY720902:GYA720903 HHU720902:HHW720903 HRQ720902:HRS720903 IBM720902:IBO720903 ILI720902:ILK720903 IVE720902:IVG720903 JFA720902:JFC720903 JOW720902:JOY720903 JYS720902:JYU720903 KIO720902:KIQ720903 KSK720902:KSM720903 LCG720902:LCI720903 LMC720902:LME720903 LVY720902:LWA720903 MFU720902:MFW720903 MPQ720902:MPS720903 MZM720902:MZO720903 NJI720902:NJK720903 NTE720902:NTG720903 ODA720902:ODC720903 OMW720902:OMY720903 OWS720902:OWU720903 PGO720902:PGQ720903 PQK720902:PQM720903 QAG720902:QAI720903 QKC720902:QKE720903 QTY720902:QUA720903 RDU720902:RDW720903 RNQ720902:RNS720903 RXM720902:RXO720903 SHI720902:SHK720903 SRE720902:SRG720903 TBA720902:TBC720903 TKW720902:TKY720903 TUS720902:TUU720903 UEO720902:UEQ720903 UOK720902:UOM720903 UYG720902:UYI720903 VIC720902:VIE720903 VRY720902:VSA720903 WBU720902:WBW720903 WLQ720902:WLS720903 WVM720902:WVO720903 E786438:G786439 JA786438:JC786439 SW786438:SY786439 ACS786438:ACU786439 AMO786438:AMQ786439 AWK786438:AWM786439 BGG786438:BGI786439 BQC786438:BQE786439 BZY786438:CAA786439 CJU786438:CJW786439 CTQ786438:CTS786439 DDM786438:DDO786439 DNI786438:DNK786439 DXE786438:DXG786439 EHA786438:EHC786439 EQW786438:EQY786439 FAS786438:FAU786439 FKO786438:FKQ786439 FUK786438:FUM786439 GEG786438:GEI786439 GOC786438:GOE786439 GXY786438:GYA786439 HHU786438:HHW786439 HRQ786438:HRS786439 IBM786438:IBO786439 ILI786438:ILK786439 IVE786438:IVG786439 JFA786438:JFC786439 JOW786438:JOY786439 JYS786438:JYU786439 KIO786438:KIQ786439 KSK786438:KSM786439 LCG786438:LCI786439 LMC786438:LME786439 LVY786438:LWA786439 MFU786438:MFW786439 MPQ786438:MPS786439 MZM786438:MZO786439 NJI786438:NJK786439 NTE786438:NTG786439 ODA786438:ODC786439 OMW786438:OMY786439 OWS786438:OWU786439 PGO786438:PGQ786439 PQK786438:PQM786439 QAG786438:QAI786439 QKC786438:QKE786439 QTY786438:QUA786439 RDU786438:RDW786439 RNQ786438:RNS786439 RXM786438:RXO786439 SHI786438:SHK786439 SRE786438:SRG786439 TBA786438:TBC786439 TKW786438:TKY786439 TUS786438:TUU786439 UEO786438:UEQ786439 UOK786438:UOM786439 UYG786438:UYI786439 VIC786438:VIE786439 VRY786438:VSA786439 WBU786438:WBW786439 WLQ786438:WLS786439 WVM786438:WVO786439 E851974:G851975 JA851974:JC851975 SW851974:SY851975 ACS851974:ACU851975 AMO851974:AMQ851975 AWK851974:AWM851975 BGG851974:BGI851975 BQC851974:BQE851975 BZY851974:CAA851975 CJU851974:CJW851975 CTQ851974:CTS851975 DDM851974:DDO851975 DNI851974:DNK851975 DXE851974:DXG851975 EHA851974:EHC851975 EQW851974:EQY851975 FAS851974:FAU851975 FKO851974:FKQ851975 FUK851974:FUM851975 GEG851974:GEI851975 GOC851974:GOE851975 GXY851974:GYA851975 HHU851974:HHW851975 HRQ851974:HRS851975 IBM851974:IBO851975 ILI851974:ILK851975 IVE851974:IVG851975 JFA851974:JFC851975 JOW851974:JOY851975 JYS851974:JYU851975 KIO851974:KIQ851975 KSK851974:KSM851975 LCG851974:LCI851975 LMC851974:LME851975 LVY851974:LWA851975 MFU851974:MFW851975 MPQ851974:MPS851975 MZM851974:MZO851975 NJI851974:NJK851975 NTE851974:NTG851975 ODA851974:ODC851975 OMW851974:OMY851975 OWS851974:OWU851975 PGO851974:PGQ851975 PQK851974:PQM851975 QAG851974:QAI851975 QKC851974:QKE851975 QTY851974:QUA851975 RDU851974:RDW851975 RNQ851974:RNS851975 RXM851974:RXO851975 SHI851974:SHK851975 SRE851974:SRG851975 TBA851974:TBC851975 TKW851974:TKY851975 TUS851974:TUU851975 UEO851974:UEQ851975 UOK851974:UOM851975 UYG851974:UYI851975 VIC851974:VIE851975 VRY851974:VSA851975 WBU851974:WBW851975 WLQ851974:WLS851975 WVM851974:WVO851975 E917510:G917511 JA917510:JC917511 SW917510:SY917511 ACS917510:ACU917511 AMO917510:AMQ917511 AWK917510:AWM917511 BGG917510:BGI917511 BQC917510:BQE917511 BZY917510:CAA917511 CJU917510:CJW917511 CTQ917510:CTS917511 DDM917510:DDO917511 DNI917510:DNK917511 DXE917510:DXG917511 EHA917510:EHC917511 EQW917510:EQY917511 FAS917510:FAU917511 FKO917510:FKQ917511 FUK917510:FUM917511 GEG917510:GEI917511 GOC917510:GOE917511 GXY917510:GYA917511 HHU917510:HHW917511 HRQ917510:HRS917511 IBM917510:IBO917511 ILI917510:ILK917511 IVE917510:IVG917511 JFA917510:JFC917511 JOW917510:JOY917511 JYS917510:JYU917511 KIO917510:KIQ917511 KSK917510:KSM917511 LCG917510:LCI917511 LMC917510:LME917511 LVY917510:LWA917511 MFU917510:MFW917511 MPQ917510:MPS917511 MZM917510:MZO917511 NJI917510:NJK917511 NTE917510:NTG917511 ODA917510:ODC917511 OMW917510:OMY917511 OWS917510:OWU917511 PGO917510:PGQ917511 PQK917510:PQM917511 QAG917510:QAI917511 QKC917510:QKE917511 QTY917510:QUA917511 RDU917510:RDW917511 RNQ917510:RNS917511 RXM917510:RXO917511 SHI917510:SHK917511 SRE917510:SRG917511 TBA917510:TBC917511 TKW917510:TKY917511 TUS917510:TUU917511 UEO917510:UEQ917511 UOK917510:UOM917511 UYG917510:UYI917511 VIC917510:VIE917511 VRY917510:VSA917511 WBU917510:WBW917511 WLQ917510:WLS917511 WVM917510:WVO917511 E983046:G983047 JA983046:JC983047 SW983046:SY983047 ACS983046:ACU983047 AMO983046:AMQ983047 AWK983046:AWM983047 BGG983046:BGI983047 BQC983046:BQE983047 BZY983046:CAA983047 CJU983046:CJW983047 CTQ983046:CTS983047 DDM983046:DDO983047 DNI983046:DNK983047 DXE983046:DXG983047 EHA983046:EHC983047 EQW983046:EQY983047 FAS983046:FAU983047 FKO983046:FKQ983047 FUK983046:FUM983047 GEG983046:GEI983047 GOC983046:GOE983047 GXY983046:GYA983047 HHU983046:HHW983047 HRQ983046:HRS983047 IBM983046:IBO983047 ILI983046:ILK983047 IVE983046:IVG983047 JFA983046:JFC983047 JOW983046:JOY983047 JYS983046:JYU983047 KIO983046:KIQ983047 KSK983046:KSM983047 LCG983046:LCI983047 LMC983046:LME983047 LVY983046:LWA983047 MFU983046:MFW983047 MPQ983046:MPS983047 MZM983046:MZO983047 NJI983046:NJK983047 NTE983046:NTG983047 ODA983046:ODC983047 OMW983046:OMY983047 OWS983046:OWU983047 PGO983046:PGQ983047 PQK983046:PQM983047 QAG983046:QAI983047 QKC983046:QKE983047 QTY983046:QUA983047 RDU983046:RDW983047 RNQ983046:RNS983047 RXM983046:RXO983047 SHI983046:SHK983047 SRE983046:SRG983047 TBA983046:TBC983047 TKW983046:TKY983047 TUS983046:TUU983047 UEO983046:UEQ983047 UOK983046:UOM983047 UYG983046:UYI983047 VIC983046:VIE983047 VRY983046:VSA983047 WBU983046:WBW983047 WLQ983046:WLS983047 WVM983046:WVO983047">
      <formula1>$T$5:$T$15</formula1>
    </dataValidation>
    <dataValidation type="list" allowBlank="1" showInputMessage="1" showErrorMessage="1" sqref="B14:C14 IX14:IY14 ST14:SU14 ACP14:ACQ14 AML14:AMM14 AWH14:AWI14 BGD14:BGE14 BPZ14:BQA14 BZV14:BZW14 CJR14:CJS14 CTN14:CTO14 DDJ14:DDK14 DNF14:DNG14 DXB14:DXC14 EGX14:EGY14 EQT14:EQU14 FAP14:FAQ14 FKL14:FKM14 FUH14:FUI14 GED14:GEE14 GNZ14:GOA14 GXV14:GXW14 HHR14:HHS14 HRN14:HRO14 IBJ14:IBK14 ILF14:ILG14 IVB14:IVC14 JEX14:JEY14 JOT14:JOU14 JYP14:JYQ14 KIL14:KIM14 KSH14:KSI14 LCD14:LCE14 LLZ14:LMA14 LVV14:LVW14 MFR14:MFS14 MPN14:MPO14 MZJ14:MZK14 NJF14:NJG14 NTB14:NTC14 OCX14:OCY14 OMT14:OMU14 OWP14:OWQ14 PGL14:PGM14 PQH14:PQI14 QAD14:QAE14 QJZ14:QKA14 QTV14:QTW14 RDR14:RDS14 RNN14:RNO14 RXJ14:RXK14 SHF14:SHG14 SRB14:SRC14 TAX14:TAY14 TKT14:TKU14 TUP14:TUQ14 UEL14:UEM14 UOH14:UOI14 UYD14:UYE14 VHZ14:VIA14 VRV14:VRW14 WBR14:WBS14 WLN14:WLO14 WVJ14:WVK14 B65550:C65550 IX65550:IY65550 ST65550:SU65550 ACP65550:ACQ65550 AML65550:AMM65550 AWH65550:AWI65550 BGD65550:BGE65550 BPZ65550:BQA65550 BZV65550:BZW65550 CJR65550:CJS65550 CTN65550:CTO65550 DDJ65550:DDK65550 DNF65550:DNG65550 DXB65550:DXC65550 EGX65550:EGY65550 EQT65550:EQU65550 FAP65550:FAQ65550 FKL65550:FKM65550 FUH65550:FUI65550 GED65550:GEE65550 GNZ65550:GOA65550 GXV65550:GXW65550 HHR65550:HHS65550 HRN65550:HRO65550 IBJ65550:IBK65550 ILF65550:ILG65550 IVB65550:IVC65550 JEX65550:JEY65550 JOT65550:JOU65550 JYP65550:JYQ65550 KIL65550:KIM65550 KSH65550:KSI65550 LCD65550:LCE65550 LLZ65550:LMA65550 LVV65550:LVW65550 MFR65550:MFS65550 MPN65550:MPO65550 MZJ65550:MZK65550 NJF65550:NJG65550 NTB65550:NTC65550 OCX65550:OCY65550 OMT65550:OMU65550 OWP65550:OWQ65550 PGL65550:PGM65550 PQH65550:PQI65550 QAD65550:QAE65550 QJZ65550:QKA65550 QTV65550:QTW65550 RDR65550:RDS65550 RNN65550:RNO65550 RXJ65550:RXK65550 SHF65550:SHG65550 SRB65550:SRC65550 TAX65550:TAY65550 TKT65550:TKU65550 TUP65550:TUQ65550 UEL65550:UEM65550 UOH65550:UOI65550 UYD65550:UYE65550 VHZ65550:VIA65550 VRV65550:VRW65550 WBR65550:WBS65550 WLN65550:WLO65550 WVJ65550:WVK65550 B131086:C131086 IX131086:IY131086 ST131086:SU131086 ACP131086:ACQ131086 AML131086:AMM131086 AWH131086:AWI131086 BGD131086:BGE131086 BPZ131086:BQA131086 BZV131086:BZW131086 CJR131086:CJS131086 CTN131086:CTO131086 DDJ131086:DDK131086 DNF131086:DNG131086 DXB131086:DXC131086 EGX131086:EGY131086 EQT131086:EQU131086 FAP131086:FAQ131086 FKL131086:FKM131086 FUH131086:FUI131086 GED131086:GEE131086 GNZ131086:GOA131086 GXV131086:GXW131086 HHR131086:HHS131086 HRN131086:HRO131086 IBJ131086:IBK131086 ILF131086:ILG131086 IVB131086:IVC131086 JEX131086:JEY131086 JOT131086:JOU131086 JYP131086:JYQ131086 KIL131086:KIM131086 KSH131086:KSI131086 LCD131086:LCE131086 LLZ131086:LMA131086 LVV131086:LVW131086 MFR131086:MFS131086 MPN131086:MPO131086 MZJ131086:MZK131086 NJF131086:NJG131086 NTB131086:NTC131086 OCX131086:OCY131086 OMT131086:OMU131086 OWP131086:OWQ131086 PGL131086:PGM131086 PQH131086:PQI131086 QAD131086:QAE131086 QJZ131086:QKA131086 QTV131086:QTW131086 RDR131086:RDS131086 RNN131086:RNO131086 RXJ131086:RXK131086 SHF131086:SHG131086 SRB131086:SRC131086 TAX131086:TAY131086 TKT131086:TKU131086 TUP131086:TUQ131086 UEL131086:UEM131086 UOH131086:UOI131086 UYD131086:UYE131086 VHZ131086:VIA131086 VRV131086:VRW131086 WBR131086:WBS131086 WLN131086:WLO131086 WVJ131086:WVK131086 B196622:C196622 IX196622:IY196622 ST196622:SU196622 ACP196622:ACQ196622 AML196622:AMM196622 AWH196622:AWI196622 BGD196622:BGE196622 BPZ196622:BQA196622 BZV196622:BZW196622 CJR196622:CJS196622 CTN196622:CTO196622 DDJ196622:DDK196622 DNF196622:DNG196622 DXB196622:DXC196622 EGX196622:EGY196622 EQT196622:EQU196622 FAP196622:FAQ196622 FKL196622:FKM196622 FUH196622:FUI196622 GED196622:GEE196622 GNZ196622:GOA196622 GXV196622:GXW196622 HHR196622:HHS196622 HRN196622:HRO196622 IBJ196622:IBK196622 ILF196622:ILG196622 IVB196622:IVC196622 JEX196622:JEY196622 JOT196622:JOU196622 JYP196622:JYQ196622 KIL196622:KIM196622 KSH196622:KSI196622 LCD196622:LCE196622 LLZ196622:LMA196622 LVV196622:LVW196622 MFR196622:MFS196622 MPN196622:MPO196622 MZJ196622:MZK196622 NJF196622:NJG196622 NTB196622:NTC196622 OCX196622:OCY196622 OMT196622:OMU196622 OWP196622:OWQ196622 PGL196622:PGM196622 PQH196622:PQI196622 QAD196622:QAE196622 QJZ196622:QKA196622 QTV196622:QTW196622 RDR196622:RDS196622 RNN196622:RNO196622 RXJ196622:RXK196622 SHF196622:SHG196622 SRB196622:SRC196622 TAX196622:TAY196622 TKT196622:TKU196622 TUP196622:TUQ196622 UEL196622:UEM196622 UOH196622:UOI196622 UYD196622:UYE196622 VHZ196622:VIA196622 VRV196622:VRW196622 WBR196622:WBS196622 WLN196622:WLO196622 WVJ196622:WVK196622 B262158:C262158 IX262158:IY262158 ST262158:SU262158 ACP262158:ACQ262158 AML262158:AMM262158 AWH262158:AWI262158 BGD262158:BGE262158 BPZ262158:BQA262158 BZV262158:BZW262158 CJR262158:CJS262158 CTN262158:CTO262158 DDJ262158:DDK262158 DNF262158:DNG262158 DXB262158:DXC262158 EGX262158:EGY262158 EQT262158:EQU262158 FAP262158:FAQ262158 FKL262158:FKM262158 FUH262158:FUI262158 GED262158:GEE262158 GNZ262158:GOA262158 GXV262158:GXW262158 HHR262158:HHS262158 HRN262158:HRO262158 IBJ262158:IBK262158 ILF262158:ILG262158 IVB262158:IVC262158 JEX262158:JEY262158 JOT262158:JOU262158 JYP262158:JYQ262158 KIL262158:KIM262158 KSH262158:KSI262158 LCD262158:LCE262158 LLZ262158:LMA262158 LVV262158:LVW262158 MFR262158:MFS262158 MPN262158:MPO262158 MZJ262158:MZK262158 NJF262158:NJG262158 NTB262158:NTC262158 OCX262158:OCY262158 OMT262158:OMU262158 OWP262158:OWQ262158 PGL262158:PGM262158 PQH262158:PQI262158 QAD262158:QAE262158 QJZ262158:QKA262158 QTV262158:QTW262158 RDR262158:RDS262158 RNN262158:RNO262158 RXJ262158:RXK262158 SHF262158:SHG262158 SRB262158:SRC262158 TAX262158:TAY262158 TKT262158:TKU262158 TUP262158:TUQ262158 UEL262158:UEM262158 UOH262158:UOI262158 UYD262158:UYE262158 VHZ262158:VIA262158 VRV262158:VRW262158 WBR262158:WBS262158 WLN262158:WLO262158 WVJ262158:WVK262158 B327694:C327694 IX327694:IY327694 ST327694:SU327694 ACP327694:ACQ327694 AML327694:AMM327694 AWH327694:AWI327694 BGD327694:BGE327694 BPZ327694:BQA327694 BZV327694:BZW327694 CJR327694:CJS327694 CTN327694:CTO327694 DDJ327694:DDK327694 DNF327694:DNG327694 DXB327694:DXC327694 EGX327694:EGY327694 EQT327694:EQU327694 FAP327694:FAQ327694 FKL327694:FKM327694 FUH327694:FUI327694 GED327694:GEE327694 GNZ327694:GOA327694 GXV327694:GXW327694 HHR327694:HHS327694 HRN327694:HRO327694 IBJ327694:IBK327694 ILF327694:ILG327694 IVB327694:IVC327694 JEX327694:JEY327694 JOT327694:JOU327694 JYP327694:JYQ327694 KIL327694:KIM327694 KSH327694:KSI327694 LCD327694:LCE327694 LLZ327694:LMA327694 LVV327694:LVW327694 MFR327694:MFS327694 MPN327694:MPO327694 MZJ327694:MZK327694 NJF327694:NJG327694 NTB327694:NTC327694 OCX327694:OCY327694 OMT327694:OMU327694 OWP327694:OWQ327694 PGL327694:PGM327694 PQH327694:PQI327694 QAD327694:QAE327694 QJZ327694:QKA327694 QTV327694:QTW327694 RDR327694:RDS327694 RNN327694:RNO327694 RXJ327694:RXK327694 SHF327694:SHG327694 SRB327694:SRC327694 TAX327694:TAY327694 TKT327694:TKU327694 TUP327694:TUQ327694 UEL327694:UEM327694 UOH327694:UOI327694 UYD327694:UYE327694 VHZ327694:VIA327694 VRV327694:VRW327694 WBR327694:WBS327694 WLN327694:WLO327694 WVJ327694:WVK327694 B393230:C393230 IX393230:IY393230 ST393230:SU393230 ACP393230:ACQ393230 AML393230:AMM393230 AWH393230:AWI393230 BGD393230:BGE393230 BPZ393230:BQA393230 BZV393230:BZW393230 CJR393230:CJS393230 CTN393230:CTO393230 DDJ393230:DDK393230 DNF393230:DNG393230 DXB393230:DXC393230 EGX393230:EGY393230 EQT393230:EQU393230 FAP393230:FAQ393230 FKL393230:FKM393230 FUH393230:FUI393230 GED393230:GEE393230 GNZ393230:GOA393230 GXV393230:GXW393230 HHR393230:HHS393230 HRN393230:HRO393230 IBJ393230:IBK393230 ILF393230:ILG393230 IVB393230:IVC393230 JEX393230:JEY393230 JOT393230:JOU393230 JYP393230:JYQ393230 KIL393230:KIM393230 KSH393230:KSI393230 LCD393230:LCE393230 LLZ393230:LMA393230 LVV393230:LVW393230 MFR393230:MFS393230 MPN393230:MPO393230 MZJ393230:MZK393230 NJF393230:NJG393230 NTB393230:NTC393230 OCX393230:OCY393230 OMT393230:OMU393230 OWP393230:OWQ393230 PGL393230:PGM393230 PQH393230:PQI393230 QAD393230:QAE393230 QJZ393230:QKA393230 QTV393230:QTW393230 RDR393230:RDS393230 RNN393230:RNO393230 RXJ393230:RXK393230 SHF393230:SHG393230 SRB393230:SRC393230 TAX393230:TAY393230 TKT393230:TKU393230 TUP393230:TUQ393230 UEL393230:UEM393230 UOH393230:UOI393230 UYD393230:UYE393230 VHZ393230:VIA393230 VRV393230:VRW393230 WBR393230:WBS393230 WLN393230:WLO393230 WVJ393230:WVK393230 B458766:C458766 IX458766:IY458766 ST458766:SU458766 ACP458766:ACQ458766 AML458766:AMM458766 AWH458766:AWI458766 BGD458766:BGE458766 BPZ458766:BQA458766 BZV458766:BZW458766 CJR458766:CJS458766 CTN458766:CTO458766 DDJ458766:DDK458766 DNF458766:DNG458766 DXB458766:DXC458766 EGX458766:EGY458766 EQT458766:EQU458766 FAP458766:FAQ458766 FKL458766:FKM458766 FUH458766:FUI458766 GED458766:GEE458766 GNZ458766:GOA458766 GXV458766:GXW458766 HHR458766:HHS458766 HRN458766:HRO458766 IBJ458766:IBK458766 ILF458766:ILG458766 IVB458766:IVC458766 JEX458766:JEY458766 JOT458766:JOU458766 JYP458766:JYQ458766 KIL458766:KIM458766 KSH458766:KSI458766 LCD458766:LCE458766 LLZ458766:LMA458766 LVV458766:LVW458766 MFR458766:MFS458766 MPN458766:MPO458766 MZJ458766:MZK458766 NJF458766:NJG458766 NTB458766:NTC458766 OCX458766:OCY458766 OMT458766:OMU458766 OWP458766:OWQ458766 PGL458766:PGM458766 PQH458766:PQI458766 QAD458766:QAE458766 QJZ458766:QKA458766 QTV458766:QTW458766 RDR458766:RDS458766 RNN458766:RNO458766 RXJ458766:RXK458766 SHF458766:SHG458766 SRB458766:SRC458766 TAX458766:TAY458766 TKT458766:TKU458766 TUP458766:TUQ458766 UEL458766:UEM458766 UOH458766:UOI458766 UYD458766:UYE458766 VHZ458766:VIA458766 VRV458766:VRW458766 WBR458766:WBS458766 WLN458766:WLO458766 WVJ458766:WVK458766 B524302:C524302 IX524302:IY524302 ST524302:SU524302 ACP524302:ACQ524302 AML524302:AMM524302 AWH524302:AWI524302 BGD524302:BGE524302 BPZ524302:BQA524302 BZV524302:BZW524302 CJR524302:CJS524302 CTN524302:CTO524302 DDJ524302:DDK524302 DNF524302:DNG524302 DXB524302:DXC524302 EGX524302:EGY524302 EQT524302:EQU524302 FAP524302:FAQ524302 FKL524302:FKM524302 FUH524302:FUI524302 GED524302:GEE524302 GNZ524302:GOA524302 GXV524302:GXW524302 HHR524302:HHS524302 HRN524302:HRO524302 IBJ524302:IBK524302 ILF524302:ILG524302 IVB524302:IVC524302 JEX524302:JEY524302 JOT524302:JOU524302 JYP524302:JYQ524302 KIL524302:KIM524302 KSH524302:KSI524302 LCD524302:LCE524302 LLZ524302:LMA524302 LVV524302:LVW524302 MFR524302:MFS524302 MPN524302:MPO524302 MZJ524302:MZK524302 NJF524302:NJG524302 NTB524302:NTC524302 OCX524302:OCY524302 OMT524302:OMU524302 OWP524302:OWQ524302 PGL524302:PGM524302 PQH524302:PQI524302 QAD524302:QAE524302 QJZ524302:QKA524302 QTV524302:QTW524302 RDR524302:RDS524302 RNN524302:RNO524302 RXJ524302:RXK524302 SHF524302:SHG524302 SRB524302:SRC524302 TAX524302:TAY524302 TKT524302:TKU524302 TUP524302:TUQ524302 UEL524302:UEM524302 UOH524302:UOI524302 UYD524302:UYE524302 VHZ524302:VIA524302 VRV524302:VRW524302 WBR524302:WBS524302 WLN524302:WLO524302 WVJ524302:WVK524302 B589838:C589838 IX589838:IY589838 ST589838:SU589838 ACP589838:ACQ589838 AML589838:AMM589838 AWH589838:AWI589838 BGD589838:BGE589838 BPZ589838:BQA589838 BZV589838:BZW589838 CJR589838:CJS589838 CTN589838:CTO589838 DDJ589838:DDK589838 DNF589838:DNG589838 DXB589838:DXC589838 EGX589838:EGY589838 EQT589838:EQU589838 FAP589838:FAQ589838 FKL589838:FKM589838 FUH589838:FUI589838 GED589838:GEE589838 GNZ589838:GOA589838 GXV589838:GXW589838 HHR589838:HHS589838 HRN589838:HRO589838 IBJ589838:IBK589838 ILF589838:ILG589838 IVB589838:IVC589838 JEX589838:JEY589838 JOT589838:JOU589838 JYP589838:JYQ589838 KIL589838:KIM589838 KSH589838:KSI589838 LCD589838:LCE589838 LLZ589838:LMA589838 LVV589838:LVW589838 MFR589838:MFS589838 MPN589838:MPO589838 MZJ589838:MZK589838 NJF589838:NJG589838 NTB589838:NTC589838 OCX589838:OCY589838 OMT589838:OMU589838 OWP589838:OWQ589838 PGL589838:PGM589838 PQH589838:PQI589838 QAD589838:QAE589838 QJZ589838:QKA589838 QTV589838:QTW589838 RDR589838:RDS589838 RNN589838:RNO589838 RXJ589838:RXK589838 SHF589838:SHG589838 SRB589838:SRC589838 TAX589838:TAY589838 TKT589838:TKU589838 TUP589838:TUQ589838 UEL589838:UEM589838 UOH589838:UOI589838 UYD589838:UYE589838 VHZ589838:VIA589838 VRV589838:VRW589838 WBR589838:WBS589838 WLN589838:WLO589838 WVJ589838:WVK589838 B655374:C655374 IX655374:IY655374 ST655374:SU655374 ACP655374:ACQ655374 AML655374:AMM655374 AWH655374:AWI655374 BGD655374:BGE655374 BPZ655374:BQA655374 BZV655374:BZW655374 CJR655374:CJS655374 CTN655374:CTO655374 DDJ655374:DDK655374 DNF655374:DNG655374 DXB655374:DXC655374 EGX655374:EGY655374 EQT655374:EQU655374 FAP655374:FAQ655374 FKL655374:FKM655374 FUH655374:FUI655374 GED655374:GEE655374 GNZ655374:GOA655374 GXV655374:GXW655374 HHR655374:HHS655374 HRN655374:HRO655374 IBJ655374:IBK655374 ILF655374:ILG655374 IVB655374:IVC655374 JEX655374:JEY655374 JOT655374:JOU655374 JYP655374:JYQ655374 KIL655374:KIM655374 KSH655374:KSI655374 LCD655374:LCE655374 LLZ655374:LMA655374 LVV655374:LVW655374 MFR655374:MFS655374 MPN655374:MPO655374 MZJ655374:MZK655374 NJF655374:NJG655374 NTB655374:NTC655374 OCX655374:OCY655374 OMT655374:OMU655374 OWP655374:OWQ655374 PGL655374:PGM655374 PQH655374:PQI655374 QAD655374:QAE655374 QJZ655374:QKA655374 QTV655374:QTW655374 RDR655374:RDS655374 RNN655374:RNO655374 RXJ655374:RXK655374 SHF655374:SHG655374 SRB655374:SRC655374 TAX655374:TAY655374 TKT655374:TKU655374 TUP655374:TUQ655374 UEL655374:UEM655374 UOH655374:UOI655374 UYD655374:UYE655374 VHZ655374:VIA655374 VRV655374:VRW655374 WBR655374:WBS655374 WLN655374:WLO655374 WVJ655374:WVK655374 B720910:C720910 IX720910:IY720910 ST720910:SU720910 ACP720910:ACQ720910 AML720910:AMM720910 AWH720910:AWI720910 BGD720910:BGE720910 BPZ720910:BQA720910 BZV720910:BZW720910 CJR720910:CJS720910 CTN720910:CTO720910 DDJ720910:DDK720910 DNF720910:DNG720910 DXB720910:DXC720910 EGX720910:EGY720910 EQT720910:EQU720910 FAP720910:FAQ720910 FKL720910:FKM720910 FUH720910:FUI720910 GED720910:GEE720910 GNZ720910:GOA720910 GXV720910:GXW720910 HHR720910:HHS720910 HRN720910:HRO720910 IBJ720910:IBK720910 ILF720910:ILG720910 IVB720910:IVC720910 JEX720910:JEY720910 JOT720910:JOU720910 JYP720910:JYQ720910 KIL720910:KIM720910 KSH720910:KSI720910 LCD720910:LCE720910 LLZ720910:LMA720910 LVV720910:LVW720910 MFR720910:MFS720910 MPN720910:MPO720910 MZJ720910:MZK720910 NJF720910:NJG720910 NTB720910:NTC720910 OCX720910:OCY720910 OMT720910:OMU720910 OWP720910:OWQ720910 PGL720910:PGM720910 PQH720910:PQI720910 QAD720910:QAE720910 QJZ720910:QKA720910 QTV720910:QTW720910 RDR720910:RDS720910 RNN720910:RNO720910 RXJ720910:RXK720910 SHF720910:SHG720910 SRB720910:SRC720910 TAX720910:TAY720910 TKT720910:TKU720910 TUP720910:TUQ720910 UEL720910:UEM720910 UOH720910:UOI720910 UYD720910:UYE720910 VHZ720910:VIA720910 VRV720910:VRW720910 WBR720910:WBS720910 WLN720910:WLO720910 WVJ720910:WVK720910 B786446:C786446 IX786446:IY786446 ST786446:SU786446 ACP786446:ACQ786446 AML786446:AMM786446 AWH786446:AWI786446 BGD786446:BGE786446 BPZ786446:BQA786446 BZV786446:BZW786446 CJR786446:CJS786446 CTN786446:CTO786446 DDJ786446:DDK786446 DNF786446:DNG786446 DXB786446:DXC786446 EGX786446:EGY786446 EQT786446:EQU786446 FAP786446:FAQ786446 FKL786446:FKM786446 FUH786446:FUI786446 GED786446:GEE786446 GNZ786446:GOA786446 GXV786446:GXW786446 HHR786446:HHS786446 HRN786446:HRO786446 IBJ786446:IBK786446 ILF786446:ILG786446 IVB786446:IVC786446 JEX786446:JEY786446 JOT786446:JOU786446 JYP786446:JYQ786446 KIL786446:KIM786446 KSH786446:KSI786446 LCD786446:LCE786446 LLZ786446:LMA786446 LVV786446:LVW786446 MFR786446:MFS786446 MPN786446:MPO786446 MZJ786446:MZK786446 NJF786446:NJG786446 NTB786446:NTC786446 OCX786446:OCY786446 OMT786446:OMU786446 OWP786446:OWQ786446 PGL786446:PGM786446 PQH786446:PQI786446 QAD786446:QAE786446 QJZ786446:QKA786446 QTV786446:QTW786446 RDR786446:RDS786446 RNN786446:RNO786446 RXJ786446:RXK786446 SHF786446:SHG786446 SRB786446:SRC786446 TAX786446:TAY786446 TKT786446:TKU786446 TUP786446:TUQ786446 UEL786446:UEM786446 UOH786446:UOI786446 UYD786446:UYE786446 VHZ786446:VIA786446 VRV786446:VRW786446 WBR786446:WBS786446 WLN786446:WLO786446 WVJ786446:WVK786446 B851982:C851982 IX851982:IY851982 ST851982:SU851982 ACP851982:ACQ851982 AML851982:AMM851982 AWH851982:AWI851982 BGD851982:BGE851982 BPZ851982:BQA851982 BZV851982:BZW851982 CJR851982:CJS851982 CTN851982:CTO851982 DDJ851982:DDK851982 DNF851982:DNG851982 DXB851982:DXC851982 EGX851982:EGY851982 EQT851982:EQU851982 FAP851982:FAQ851982 FKL851982:FKM851982 FUH851982:FUI851982 GED851982:GEE851982 GNZ851982:GOA851982 GXV851982:GXW851982 HHR851982:HHS851982 HRN851982:HRO851982 IBJ851982:IBK851982 ILF851982:ILG851982 IVB851982:IVC851982 JEX851982:JEY851982 JOT851982:JOU851982 JYP851982:JYQ851982 KIL851982:KIM851982 KSH851982:KSI851982 LCD851982:LCE851982 LLZ851982:LMA851982 LVV851982:LVW851982 MFR851982:MFS851982 MPN851982:MPO851982 MZJ851982:MZK851982 NJF851982:NJG851982 NTB851982:NTC851982 OCX851982:OCY851982 OMT851982:OMU851982 OWP851982:OWQ851982 PGL851982:PGM851982 PQH851982:PQI851982 QAD851982:QAE851982 QJZ851982:QKA851982 QTV851982:QTW851982 RDR851982:RDS851982 RNN851982:RNO851982 RXJ851982:RXK851982 SHF851982:SHG851982 SRB851982:SRC851982 TAX851982:TAY851982 TKT851982:TKU851982 TUP851982:TUQ851982 UEL851982:UEM851982 UOH851982:UOI851982 UYD851982:UYE851982 VHZ851982:VIA851982 VRV851982:VRW851982 WBR851982:WBS851982 WLN851982:WLO851982 WVJ851982:WVK851982 B917518:C917518 IX917518:IY917518 ST917518:SU917518 ACP917518:ACQ917518 AML917518:AMM917518 AWH917518:AWI917518 BGD917518:BGE917518 BPZ917518:BQA917518 BZV917518:BZW917518 CJR917518:CJS917518 CTN917518:CTO917518 DDJ917518:DDK917518 DNF917518:DNG917518 DXB917518:DXC917518 EGX917518:EGY917518 EQT917518:EQU917518 FAP917518:FAQ917518 FKL917518:FKM917518 FUH917518:FUI917518 GED917518:GEE917518 GNZ917518:GOA917518 GXV917518:GXW917518 HHR917518:HHS917518 HRN917518:HRO917518 IBJ917518:IBK917518 ILF917518:ILG917518 IVB917518:IVC917518 JEX917518:JEY917518 JOT917518:JOU917518 JYP917518:JYQ917518 KIL917518:KIM917518 KSH917518:KSI917518 LCD917518:LCE917518 LLZ917518:LMA917518 LVV917518:LVW917518 MFR917518:MFS917518 MPN917518:MPO917518 MZJ917518:MZK917518 NJF917518:NJG917518 NTB917518:NTC917518 OCX917518:OCY917518 OMT917518:OMU917518 OWP917518:OWQ917518 PGL917518:PGM917518 PQH917518:PQI917518 QAD917518:QAE917518 QJZ917518:QKA917518 QTV917518:QTW917518 RDR917518:RDS917518 RNN917518:RNO917518 RXJ917518:RXK917518 SHF917518:SHG917518 SRB917518:SRC917518 TAX917518:TAY917518 TKT917518:TKU917518 TUP917518:TUQ917518 UEL917518:UEM917518 UOH917518:UOI917518 UYD917518:UYE917518 VHZ917518:VIA917518 VRV917518:VRW917518 WBR917518:WBS917518 WLN917518:WLO917518 WVJ917518:WVK917518 B983054:C983054 IX983054:IY983054 ST983054:SU983054 ACP983054:ACQ983054 AML983054:AMM983054 AWH983054:AWI983054 BGD983054:BGE983054 BPZ983054:BQA983054 BZV983054:BZW983054 CJR983054:CJS983054 CTN983054:CTO983054 DDJ983054:DDK983054 DNF983054:DNG983054 DXB983054:DXC983054 EGX983054:EGY983054 EQT983054:EQU983054 FAP983054:FAQ983054 FKL983054:FKM983054 FUH983054:FUI983054 GED983054:GEE983054 GNZ983054:GOA983054 GXV983054:GXW983054 HHR983054:HHS983054 HRN983054:HRO983054 IBJ983054:IBK983054 ILF983054:ILG983054 IVB983054:IVC983054 JEX983054:JEY983054 JOT983054:JOU983054 JYP983054:JYQ983054 KIL983054:KIM983054 KSH983054:KSI983054 LCD983054:LCE983054 LLZ983054:LMA983054 LVV983054:LVW983054 MFR983054:MFS983054 MPN983054:MPO983054 MZJ983054:MZK983054 NJF983054:NJG983054 NTB983054:NTC983054 OCX983054:OCY983054 OMT983054:OMU983054 OWP983054:OWQ983054 PGL983054:PGM983054 PQH983054:PQI983054 QAD983054:QAE983054 QJZ983054:QKA983054 QTV983054:QTW983054 RDR983054:RDS983054 RNN983054:RNO983054 RXJ983054:RXK983054 SHF983054:SHG983054 SRB983054:SRC983054 TAX983054:TAY983054 TKT983054:TKU983054 TUP983054:TUQ983054 UEL983054:UEM983054 UOH983054:UOI983054 UYD983054:UYE983054 VHZ983054:VIA983054 VRV983054:VRW983054 WBR983054:WBS983054 WLN983054:WLO983054 WVJ983054:WVK983054">
      <formula1>$Q$11:$Q$18</formula1>
    </dataValidation>
    <dataValidation type="list" allowBlank="1" sqref="B6:D7 IX6:IZ7 ST6:SV7 ACP6:ACR7 AML6:AMN7 AWH6:AWJ7 BGD6:BGF7 BPZ6:BQB7 BZV6:BZX7 CJR6:CJT7 CTN6:CTP7 DDJ6:DDL7 DNF6:DNH7 DXB6:DXD7 EGX6:EGZ7 EQT6:EQV7 FAP6:FAR7 FKL6:FKN7 FUH6:FUJ7 GED6:GEF7 GNZ6:GOB7 GXV6:GXX7 HHR6:HHT7 HRN6:HRP7 IBJ6:IBL7 ILF6:ILH7 IVB6:IVD7 JEX6:JEZ7 JOT6:JOV7 JYP6:JYR7 KIL6:KIN7 KSH6:KSJ7 LCD6:LCF7 LLZ6:LMB7 LVV6:LVX7 MFR6:MFT7 MPN6:MPP7 MZJ6:MZL7 NJF6:NJH7 NTB6:NTD7 OCX6:OCZ7 OMT6:OMV7 OWP6:OWR7 PGL6:PGN7 PQH6:PQJ7 QAD6:QAF7 QJZ6:QKB7 QTV6:QTX7 RDR6:RDT7 RNN6:RNP7 RXJ6:RXL7 SHF6:SHH7 SRB6:SRD7 TAX6:TAZ7 TKT6:TKV7 TUP6:TUR7 UEL6:UEN7 UOH6:UOJ7 UYD6:UYF7 VHZ6:VIB7 VRV6:VRX7 WBR6:WBT7 WLN6:WLP7 WVJ6:WVL7 B65542:D65543 IX65542:IZ65543 ST65542:SV65543 ACP65542:ACR65543 AML65542:AMN65543 AWH65542:AWJ65543 BGD65542:BGF65543 BPZ65542:BQB65543 BZV65542:BZX65543 CJR65542:CJT65543 CTN65542:CTP65543 DDJ65542:DDL65543 DNF65542:DNH65543 DXB65542:DXD65543 EGX65542:EGZ65543 EQT65542:EQV65543 FAP65542:FAR65543 FKL65542:FKN65543 FUH65542:FUJ65543 GED65542:GEF65543 GNZ65542:GOB65543 GXV65542:GXX65543 HHR65542:HHT65543 HRN65542:HRP65543 IBJ65542:IBL65543 ILF65542:ILH65543 IVB65542:IVD65543 JEX65542:JEZ65543 JOT65542:JOV65543 JYP65542:JYR65543 KIL65542:KIN65543 KSH65542:KSJ65543 LCD65542:LCF65543 LLZ65542:LMB65543 LVV65542:LVX65543 MFR65542:MFT65543 MPN65542:MPP65543 MZJ65542:MZL65543 NJF65542:NJH65543 NTB65542:NTD65543 OCX65542:OCZ65543 OMT65542:OMV65543 OWP65542:OWR65543 PGL65542:PGN65543 PQH65542:PQJ65543 QAD65542:QAF65543 QJZ65542:QKB65543 QTV65542:QTX65543 RDR65542:RDT65543 RNN65542:RNP65543 RXJ65542:RXL65543 SHF65542:SHH65543 SRB65542:SRD65543 TAX65542:TAZ65543 TKT65542:TKV65543 TUP65542:TUR65543 UEL65542:UEN65543 UOH65542:UOJ65543 UYD65542:UYF65543 VHZ65542:VIB65543 VRV65542:VRX65543 WBR65542:WBT65543 WLN65542:WLP65543 WVJ65542:WVL65543 B131078:D131079 IX131078:IZ131079 ST131078:SV131079 ACP131078:ACR131079 AML131078:AMN131079 AWH131078:AWJ131079 BGD131078:BGF131079 BPZ131078:BQB131079 BZV131078:BZX131079 CJR131078:CJT131079 CTN131078:CTP131079 DDJ131078:DDL131079 DNF131078:DNH131079 DXB131078:DXD131079 EGX131078:EGZ131079 EQT131078:EQV131079 FAP131078:FAR131079 FKL131078:FKN131079 FUH131078:FUJ131079 GED131078:GEF131079 GNZ131078:GOB131079 GXV131078:GXX131079 HHR131078:HHT131079 HRN131078:HRP131079 IBJ131078:IBL131079 ILF131078:ILH131079 IVB131078:IVD131079 JEX131078:JEZ131079 JOT131078:JOV131079 JYP131078:JYR131079 KIL131078:KIN131079 KSH131078:KSJ131079 LCD131078:LCF131079 LLZ131078:LMB131079 LVV131078:LVX131079 MFR131078:MFT131079 MPN131078:MPP131079 MZJ131078:MZL131079 NJF131078:NJH131079 NTB131078:NTD131079 OCX131078:OCZ131079 OMT131078:OMV131079 OWP131078:OWR131079 PGL131078:PGN131079 PQH131078:PQJ131079 QAD131078:QAF131079 QJZ131078:QKB131079 QTV131078:QTX131079 RDR131078:RDT131079 RNN131078:RNP131079 RXJ131078:RXL131079 SHF131078:SHH131079 SRB131078:SRD131079 TAX131078:TAZ131079 TKT131078:TKV131079 TUP131078:TUR131079 UEL131078:UEN131079 UOH131078:UOJ131079 UYD131078:UYF131079 VHZ131078:VIB131079 VRV131078:VRX131079 WBR131078:WBT131079 WLN131078:WLP131079 WVJ131078:WVL131079 B196614:D196615 IX196614:IZ196615 ST196614:SV196615 ACP196614:ACR196615 AML196614:AMN196615 AWH196614:AWJ196615 BGD196614:BGF196615 BPZ196614:BQB196615 BZV196614:BZX196615 CJR196614:CJT196615 CTN196614:CTP196615 DDJ196614:DDL196615 DNF196614:DNH196615 DXB196614:DXD196615 EGX196614:EGZ196615 EQT196614:EQV196615 FAP196614:FAR196615 FKL196614:FKN196615 FUH196614:FUJ196615 GED196614:GEF196615 GNZ196614:GOB196615 GXV196614:GXX196615 HHR196614:HHT196615 HRN196614:HRP196615 IBJ196614:IBL196615 ILF196614:ILH196615 IVB196614:IVD196615 JEX196614:JEZ196615 JOT196614:JOV196615 JYP196614:JYR196615 KIL196614:KIN196615 KSH196614:KSJ196615 LCD196614:LCF196615 LLZ196614:LMB196615 LVV196614:LVX196615 MFR196614:MFT196615 MPN196614:MPP196615 MZJ196614:MZL196615 NJF196614:NJH196615 NTB196614:NTD196615 OCX196614:OCZ196615 OMT196614:OMV196615 OWP196614:OWR196615 PGL196614:PGN196615 PQH196614:PQJ196615 QAD196614:QAF196615 QJZ196614:QKB196615 QTV196614:QTX196615 RDR196614:RDT196615 RNN196614:RNP196615 RXJ196614:RXL196615 SHF196614:SHH196615 SRB196614:SRD196615 TAX196614:TAZ196615 TKT196614:TKV196615 TUP196614:TUR196615 UEL196614:UEN196615 UOH196614:UOJ196615 UYD196614:UYF196615 VHZ196614:VIB196615 VRV196614:VRX196615 WBR196614:WBT196615 WLN196614:WLP196615 WVJ196614:WVL196615 B262150:D262151 IX262150:IZ262151 ST262150:SV262151 ACP262150:ACR262151 AML262150:AMN262151 AWH262150:AWJ262151 BGD262150:BGF262151 BPZ262150:BQB262151 BZV262150:BZX262151 CJR262150:CJT262151 CTN262150:CTP262151 DDJ262150:DDL262151 DNF262150:DNH262151 DXB262150:DXD262151 EGX262150:EGZ262151 EQT262150:EQV262151 FAP262150:FAR262151 FKL262150:FKN262151 FUH262150:FUJ262151 GED262150:GEF262151 GNZ262150:GOB262151 GXV262150:GXX262151 HHR262150:HHT262151 HRN262150:HRP262151 IBJ262150:IBL262151 ILF262150:ILH262151 IVB262150:IVD262151 JEX262150:JEZ262151 JOT262150:JOV262151 JYP262150:JYR262151 KIL262150:KIN262151 KSH262150:KSJ262151 LCD262150:LCF262151 LLZ262150:LMB262151 LVV262150:LVX262151 MFR262150:MFT262151 MPN262150:MPP262151 MZJ262150:MZL262151 NJF262150:NJH262151 NTB262150:NTD262151 OCX262150:OCZ262151 OMT262150:OMV262151 OWP262150:OWR262151 PGL262150:PGN262151 PQH262150:PQJ262151 QAD262150:QAF262151 QJZ262150:QKB262151 QTV262150:QTX262151 RDR262150:RDT262151 RNN262150:RNP262151 RXJ262150:RXL262151 SHF262150:SHH262151 SRB262150:SRD262151 TAX262150:TAZ262151 TKT262150:TKV262151 TUP262150:TUR262151 UEL262150:UEN262151 UOH262150:UOJ262151 UYD262150:UYF262151 VHZ262150:VIB262151 VRV262150:VRX262151 WBR262150:WBT262151 WLN262150:WLP262151 WVJ262150:WVL262151 B327686:D327687 IX327686:IZ327687 ST327686:SV327687 ACP327686:ACR327687 AML327686:AMN327687 AWH327686:AWJ327687 BGD327686:BGF327687 BPZ327686:BQB327687 BZV327686:BZX327687 CJR327686:CJT327687 CTN327686:CTP327687 DDJ327686:DDL327687 DNF327686:DNH327687 DXB327686:DXD327687 EGX327686:EGZ327687 EQT327686:EQV327687 FAP327686:FAR327687 FKL327686:FKN327687 FUH327686:FUJ327687 GED327686:GEF327687 GNZ327686:GOB327687 GXV327686:GXX327687 HHR327686:HHT327687 HRN327686:HRP327687 IBJ327686:IBL327687 ILF327686:ILH327687 IVB327686:IVD327687 JEX327686:JEZ327687 JOT327686:JOV327687 JYP327686:JYR327687 KIL327686:KIN327687 KSH327686:KSJ327687 LCD327686:LCF327687 LLZ327686:LMB327687 LVV327686:LVX327687 MFR327686:MFT327687 MPN327686:MPP327687 MZJ327686:MZL327687 NJF327686:NJH327687 NTB327686:NTD327687 OCX327686:OCZ327687 OMT327686:OMV327687 OWP327686:OWR327687 PGL327686:PGN327687 PQH327686:PQJ327687 QAD327686:QAF327687 QJZ327686:QKB327687 QTV327686:QTX327687 RDR327686:RDT327687 RNN327686:RNP327687 RXJ327686:RXL327687 SHF327686:SHH327687 SRB327686:SRD327687 TAX327686:TAZ327687 TKT327686:TKV327687 TUP327686:TUR327687 UEL327686:UEN327687 UOH327686:UOJ327687 UYD327686:UYF327687 VHZ327686:VIB327687 VRV327686:VRX327687 WBR327686:WBT327687 WLN327686:WLP327687 WVJ327686:WVL327687 B393222:D393223 IX393222:IZ393223 ST393222:SV393223 ACP393222:ACR393223 AML393222:AMN393223 AWH393222:AWJ393223 BGD393222:BGF393223 BPZ393222:BQB393223 BZV393222:BZX393223 CJR393222:CJT393223 CTN393222:CTP393223 DDJ393222:DDL393223 DNF393222:DNH393223 DXB393222:DXD393223 EGX393222:EGZ393223 EQT393222:EQV393223 FAP393222:FAR393223 FKL393222:FKN393223 FUH393222:FUJ393223 GED393222:GEF393223 GNZ393222:GOB393223 GXV393222:GXX393223 HHR393222:HHT393223 HRN393222:HRP393223 IBJ393222:IBL393223 ILF393222:ILH393223 IVB393222:IVD393223 JEX393222:JEZ393223 JOT393222:JOV393223 JYP393222:JYR393223 KIL393222:KIN393223 KSH393222:KSJ393223 LCD393222:LCF393223 LLZ393222:LMB393223 LVV393222:LVX393223 MFR393222:MFT393223 MPN393222:MPP393223 MZJ393222:MZL393223 NJF393222:NJH393223 NTB393222:NTD393223 OCX393222:OCZ393223 OMT393222:OMV393223 OWP393222:OWR393223 PGL393222:PGN393223 PQH393222:PQJ393223 QAD393222:QAF393223 QJZ393222:QKB393223 QTV393222:QTX393223 RDR393222:RDT393223 RNN393222:RNP393223 RXJ393222:RXL393223 SHF393222:SHH393223 SRB393222:SRD393223 TAX393222:TAZ393223 TKT393222:TKV393223 TUP393222:TUR393223 UEL393222:UEN393223 UOH393222:UOJ393223 UYD393222:UYF393223 VHZ393222:VIB393223 VRV393222:VRX393223 WBR393222:WBT393223 WLN393222:WLP393223 WVJ393222:WVL393223 B458758:D458759 IX458758:IZ458759 ST458758:SV458759 ACP458758:ACR458759 AML458758:AMN458759 AWH458758:AWJ458759 BGD458758:BGF458759 BPZ458758:BQB458759 BZV458758:BZX458759 CJR458758:CJT458759 CTN458758:CTP458759 DDJ458758:DDL458759 DNF458758:DNH458759 DXB458758:DXD458759 EGX458758:EGZ458759 EQT458758:EQV458759 FAP458758:FAR458759 FKL458758:FKN458759 FUH458758:FUJ458759 GED458758:GEF458759 GNZ458758:GOB458759 GXV458758:GXX458759 HHR458758:HHT458759 HRN458758:HRP458759 IBJ458758:IBL458759 ILF458758:ILH458759 IVB458758:IVD458759 JEX458758:JEZ458759 JOT458758:JOV458759 JYP458758:JYR458759 KIL458758:KIN458759 KSH458758:KSJ458759 LCD458758:LCF458759 LLZ458758:LMB458759 LVV458758:LVX458759 MFR458758:MFT458759 MPN458758:MPP458759 MZJ458758:MZL458759 NJF458758:NJH458759 NTB458758:NTD458759 OCX458758:OCZ458759 OMT458758:OMV458759 OWP458758:OWR458759 PGL458758:PGN458759 PQH458758:PQJ458759 QAD458758:QAF458759 QJZ458758:QKB458759 QTV458758:QTX458759 RDR458758:RDT458759 RNN458758:RNP458759 RXJ458758:RXL458759 SHF458758:SHH458759 SRB458758:SRD458759 TAX458758:TAZ458759 TKT458758:TKV458759 TUP458758:TUR458759 UEL458758:UEN458759 UOH458758:UOJ458759 UYD458758:UYF458759 VHZ458758:VIB458759 VRV458758:VRX458759 WBR458758:WBT458759 WLN458758:WLP458759 WVJ458758:WVL458759 B524294:D524295 IX524294:IZ524295 ST524294:SV524295 ACP524294:ACR524295 AML524294:AMN524295 AWH524294:AWJ524295 BGD524294:BGF524295 BPZ524294:BQB524295 BZV524294:BZX524295 CJR524294:CJT524295 CTN524294:CTP524295 DDJ524294:DDL524295 DNF524294:DNH524295 DXB524294:DXD524295 EGX524294:EGZ524295 EQT524294:EQV524295 FAP524294:FAR524295 FKL524294:FKN524295 FUH524294:FUJ524295 GED524294:GEF524295 GNZ524294:GOB524295 GXV524294:GXX524295 HHR524294:HHT524295 HRN524294:HRP524295 IBJ524294:IBL524295 ILF524294:ILH524295 IVB524294:IVD524295 JEX524294:JEZ524295 JOT524294:JOV524295 JYP524294:JYR524295 KIL524294:KIN524295 KSH524294:KSJ524295 LCD524294:LCF524295 LLZ524294:LMB524295 LVV524294:LVX524295 MFR524294:MFT524295 MPN524294:MPP524295 MZJ524294:MZL524295 NJF524294:NJH524295 NTB524294:NTD524295 OCX524294:OCZ524295 OMT524294:OMV524295 OWP524294:OWR524295 PGL524294:PGN524295 PQH524294:PQJ524295 QAD524294:QAF524295 QJZ524294:QKB524295 QTV524294:QTX524295 RDR524294:RDT524295 RNN524294:RNP524295 RXJ524294:RXL524295 SHF524294:SHH524295 SRB524294:SRD524295 TAX524294:TAZ524295 TKT524294:TKV524295 TUP524294:TUR524295 UEL524294:UEN524295 UOH524294:UOJ524295 UYD524294:UYF524295 VHZ524294:VIB524295 VRV524294:VRX524295 WBR524294:WBT524295 WLN524294:WLP524295 WVJ524294:WVL524295 B589830:D589831 IX589830:IZ589831 ST589830:SV589831 ACP589830:ACR589831 AML589830:AMN589831 AWH589830:AWJ589831 BGD589830:BGF589831 BPZ589830:BQB589831 BZV589830:BZX589831 CJR589830:CJT589831 CTN589830:CTP589831 DDJ589830:DDL589831 DNF589830:DNH589831 DXB589830:DXD589831 EGX589830:EGZ589831 EQT589830:EQV589831 FAP589830:FAR589831 FKL589830:FKN589831 FUH589830:FUJ589831 GED589830:GEF589831 GNZ589830:GOB589831 GXV589830:GXX589831 HHR589830:HHT589831 HRN589830:HRP589831 IBJ589830:IBL589831 ILF589830:ILH589831 IVB589830:IVD589831 JEX589830:JEZ589831 JOT589830:JOV589831 JYP589830:JYR589831 KIL589830:KIN589831 KSH589830:KSJ589831 LCD589830:LCF589831 LLZ589830:LMB589831 LVV589830:LVX589831 MFR589830:MFT589831 MPN589830:MPP589831 MZJ589830:MZL589831 NJF589830:NJH589831 NTB589830:NTD589831 OCX589830:OCZ589831 OMT589830:OMV589831 OWP589830:OWR589831 PGL589830:PGN589831 PQH589830:PQJ589831 QAD589830:QAF589831 QJZ589830:QKB589831 QTV589830:QTX589831 RDR589830:RDT589831 RNN589830:RNP589831 RXJ589830:RXL589831 SHF589830:SHH589831 SRB589830:SRD589831 TAX589830:TAZ589831 TKT589830:TKV589831 TUP589830:TUR589831 UEL589830:UEN589831 UOH589830:UOJ589831 UYD589830:UYF589831 VHZ589830:VIB589831 VRV589830:VRX589831 WBR589830:WBT589831 WLN589830:WLP589831 WVJ589830:WVL589831 B655366:D655367 IX655366:IZ655367 ST655366:SV655367 ACP655366:ACR655367 AML655366:AMN655367 AWH655366:AWJ655367 BGD655366:BGF655367 BPZ655366:BQB655367 BZV655366:BZX655367 CJR655366:CJT655367 CTN655366:CTP655367 DDJ655366:DDL655367 DNF655366:DNH655367 DXB655366:DXD655367 EGX655366:EGZ655367 EQT655366:EQV655367 FAP655366:FAR655367 FKL655366:FKN655367 FUH655366:FUJ655367 GED655366:GEF655367 GNZ655366:GOB655367 GXV655366:GXX655367 HHR655366:HHT655367 HRN655366:HRP655367 IBJ655366:IBL655367 ILF655366:ILH655367 IVB655366:IVD655367 JEX655366:JEZ655367 JOT655366:JOV655367 JYP655366:JYR655367 KIL655366:KIN655367 KSH655366:KSJ655367 LCD655366:LCF655367 LLZ655366:LMB655367 LVV655366:LVX655367 MFR655366:MFT655367 MPN655366:MPP655367 MZJ655366:MZL655367 NJF655366:NJH655367 NTB655366:NTD655367 OCX655366:OCZ655367 OMT655366:OMV655367 OWP655366:OWR655367 PGL655366:PGN655367 PQH655366:PQJ655367 QAD655366:QAF655367 QJZ655366:QKB655367 QTV655366:QTX655367 RDR655366:RDT655367 RNN655366:RNP655367 RXJ655366:RXL655367 SHF655366:SHH655367 SRB655366:SRD655367 TAX655366:TAZ655367 TKT655366:TKV655367 TUP655366:TUR655367 UEL655366:UEN655367 UOH655366:UOJ655367 UYD655366:UYF655367 VHZ655366:VIB655367 VRV655366:VRX655367 WBR655366:WBT655367 WLN655366:WLP655367 WVJ655366:WVL655367 B720902:D720903 IX720902:IZ720903 ST720902:SV720903 ACP720902:ACR720903 AML720902:AMN720903 AWH720902:AWJ720903 BGD720902:BGF720903 BPZ720902:BQB720903 BZV720902:BZX720903 CJR720902:CJT720903 CTN720902:CTP720903 DDJ720902:DDL720903 DNF720902:DNH720903 DXB720902:DXD720903 EGX720902:EGZ720903 EQT720902:EQV720903 FAP720902:FAR720903 FKL720902:FKN720903 FUH720902:FUJ720903 GED720902:GEF720903 GNZ720902:GOB720903 GXV720902:GXX720903 HHR720902:HHT720903 HRN720902:HRP720903 IBJ720902:IBL720903 ILF720902:ILH720903 IVB720902:IVD720903 JEX720902:JEZ720903 JOT720902:JOV720903 JYP720902:JYR720903 KIL720902:KIN720903 KSH720902:KSJ720903 LCD720902:LCF720903 LLZ720902:LMB720903 LVV720902:LVX720903 MFR720902:MFT720903 MPN720902:MPP720903 MZJ720902:MZL720903 NJF720902:NJH720903 NTB720902:NTD720903 OCX720902:OCZ720903 OMT720902:OMV720903 OWP720902:OWR720903 PGL720902:PGN720903 PQH720902:PQJ720903 QAD720902:QAF720903 QJZ720902:QKB720903 QTV720902:QTX720903 RDR720902:RDT720903 RNN720902:RNP720903 RXJ720902:RXL720903 SHF720902:SHH720903 SRB720902:SRD720903 TAX720902:TAZ720903 TKT720902:TKV720903 TUP720902:TUR720903 UEL720902:UEN720903 UOH720902:UOJ720903 UYD720902:UYF720903 VHZ720902:VIB720903 VRV720902:VRX720903 WBR720902:WBT720903 WLN720902:WLP720903 WVJ720902:WVL720903 B786438:D786439 IX786438:IZ786439 ST786438:SV786439 ACP786438:ACR786439 AML786438:AMN786439 AWH786438:AWJ786439 BGD786438:BGF786439 BPZ786438:BQB786439 BZV786438:BZX786439 CJR786438:CJT786439 CTN786438:CTP786439 DDJ786438:DDL786439 DNF786438:DNH786439 DXB786438:DXD786439 EGX786438:EGZ786439 EQT786438:EQV786439 FAP786438:FAR786439 FKL786438:FKN786439 FUH786438:FUJ786439 GED786438:GEF786439 GNZ786438:GOB786439 GXV786438:GXX786439 HHR786438:HHT786439 HRN786438:HRP786439 IBJ786438:IBL786439 ILF786438:ILH786439 IVB786438:IVD786439 JEX786438:JEZ786439 JOT786438:JOV786439 JYP786438:JYR786439 KIL786438:KIN786439 KSH786438:KSJ786439 LCD786438:LCF786439 LLZ786438:LMB786439 LVV786438:LVX786439 MFR786438:MFT786439 MPN786438:MPP786439 MZJ786438:MZL786439 NJF786438:NJH786439 NTB786438:NTD786439 OCX786438:OCZ786439 OMT786438:OMV786439 OWP786438:OWR786439 PGL786438:PGN786439 PQH786438:PQJ786439 QAD786438:QAF786439 QJZ786438:QKB786439 QTV786438:QTX786439 RDR786438:RDT786439 RNN786438:RNP786439 RXJ786438:RXL786439 SHF786438:SHH786439 SRB786438:SRD786439 TAX786438:TAZ786439 TKT786438:TKV786439 TUP786438:TUR786439 UEL786438:UEN786439 UOH786438:UOJ786439 UYD786438:UYF786439 VHZ786438:VIB786439 VRV786438:VRX786439 WBR786438:WBT786439 WLN786438:WLP786439 WVJ786438:WVL786439 B851974:D851975 IX851974:IZ851975 ST851974:SV851975 ACP851974:ACR851975 AML851974:AMN851975 AWH851974:AWJ851975 BGD851974:BGF851975 BPZ851974:BQB851975 BZV851974:BZX851975 CJR851974:CJT851975 CTN851974:CTP851975 DDJ851974:DDL851975 DNF851974:DNH851975 DXB851974:DXD851975 EGX851974:EGZ851975 EQT851974:EQV851975 FAP851974:FAR851975 FKL851974:FKN851975 FUH851974:FUJ851975 GED851974:GEF851975 GNZ851974:GOB851975 GXV851974:GXX851975 HHR851974:HHT851975 HRN851974:HRP851975 IBJ851974:IBL851975 ILF851974:ILH851975 IVB851974:IVD851975 JEX851974:JEZ851975 JOT851974:JOV851975 JYP851974:JYR851975 KIL851974:KIN851975 KSH851974:KSJ851975 LCD851974:LCF851975 LLZ851974:LMB851975 LVV851974:LVX851975 MFR851974:MFT851975 MPN851974:MPP851975 MZJ851974:MZL851975 NJF851974:NJH851975 NTB851974:NTD851975 OCX851974:OCZ851975 OMT851974:OMV851975 OWP851974:OWR851975 PGL851974:PGN851975 PQH851974:PQJ851975 QAD851974:QAF851975 QJZ851974:QKB851975 QTV851974:QTX851975 RDR851974:RDT851975 RNN851974:RNP851975 RXJ851974:RXL851975 SHF851974:SHH851975 SRB851974:SRD851975 TAX851974:TAZ851975 TKT851974:TKV851975 TUP851974:TUR851975 UEL851974:UEN851975 UOH851974:UOJ851975 UYD851974:UYF851975 VHZ851974:VIB851975 VRV851974:VRX851975 WBR851974:WBT851975 WLN851974:WLP851975 WVJ851974:WVL851975 B917510:D917511 IX917510:IZ917511 ST917510:SV917511 ACP917510:ACR917511 AML917510:AMN917511 AWH917510:AWJ917511 BGD917510:BGF917511 BPZ917510:BQB917511 BZV917510:BZX917511 CJR917510:CJT917511 CTN917510:CTP917511 DDJ917510:DDL917511 DNF917510:DNH917511 DXB917510:DXD917511 EGX917510:EGZ917511 EQT917510:EQV917511 FAP917510:FAR917511 FKL917510:FKN917511 FUH917510:FUJ917511 GED917510:GEF917511 GNZ917510:GOB917511 GXV917510:GXX917511 HHR917510:HHT917511 HRN917510:HRP917511 IBJ917510:IBL917511 ILF917510:ILH917511 IVB917510:IVD917511 JEX917510:JEZ917511 JOT917510:JOV917511 JYP917510:JYR917511 KIL917510:KIN917511 KSH917510:KSJ917511 LCD917510:LCF917511 LLZ917510:LMB917511 LVV917510:LVX917511 MFR917510:MFT917511 MPN917510:MPP917511 MZJ917510:MZL917511 NJF917510:NJH917511 NTB917510:NTD917511 OCX917510:OCZ917511 OMT917510:OMV917511 OWP917510:OWR917511 PGL917510:PGN917511 PQH917510:PQJ917511 QAD917510:QAF917511 QJZ917510:QKB917511 QTV917510:QTX917511 RDR917510:RDT917511 RNN917510:RNP917511 RXJ917510:RXL917511 SHF917510:SHH917511 SRB917510:SRD917511 TAX917510:TAZ917511 TKT917510:TKV917511 TUP917510:TUR917511 UEL917510:UEN917511 UOH917510:UOJ917511 UYD917510:UYF917511 VHZ917510:VIB917511 VRV917510:VRX917511 WBR917510:WBT917511 WLN917510:WLP917511 WVJ917510:WVL917511 B983046:D983047 IX983046:IZ983047 ST983046:SV983047 ACP983046:ACR983047 AML983046:AMN983047 AWH983046:AWJ983047 BGD983046:BGF983047 BPZ983046:BQB983047 BZV983046:BZX983047 CJR983046:CJT983047 CTN983046:CTP983047 DDJ983046:DDL983047 DNF983046:DNH983047 DXB983046:DXD983047 EGX983046:EGZ983047 EQT983046:EQV983047 FAP983046:FAR983047 FKL983046:FKN983047 FUH983046:FUJ983047 GED983046:GEF983047 GNZ983046:GOB983047 GXV983046:GXX983047 HHR983046:HHT983047 HRN983046:HRP983047 IBJ983046:IBL983047 ILF983046:ILH983047 IVB983046:IVD983047 JEX983046:JEZ983047 JOT983046:JOV983047 JYP983046:JYR983047 KIL983046:KIN983047 KSH983046:KSJ983047 LCD983046:LCF983047 LLZ983046:LMB983047 LVV983046:LVX983047 MFR983046:MFT983047 MPN983046:MPP983047 MZJ983046:MZL983047 NJF983046:NJH983047 NTB983046:NTD983047 OCX983046:OCZ983047 OMT983046:OMV983047 OWP983046:OWR983047 PGL983046:PGN983047 PQH983046:PQJ983047 QAD983046:QAF983047 QJZ983046:QKB983047 QTV983046:QTX983047 RDR983046:RDT983047 RNN983046:RNP983047 RXJ983046:RXL983047 SHF983046:SHH983047 SRB983046:SRD983047 TAX983046:TAZ983047 TKT983046:TKV983047 TUP983046:TUR983047 UEL983046:UEN983047 UOH983046:UOJ983047 UYD983046:UYF983047 VHZ983046:VIB983047 VRV983046:VRX983047 WBR983046:WBT983047 WLN983046:WLP983047 WVJ983046:WVL983047">
      <formula1>$M$5:$M$9</formula1>
    </dataValidation>
    <dataValidation type="list" allowBlank="1" sqref="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formula1>$O$11:$O$14</formula1>
    </dataValidation>
    <dataValidation type="list" allowBlank="1"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formula1>$N$11:$N$12</formula1>
    </dataValidation>
    <dataValidation type="list" allowBlank="1"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formula1>$M$11:$M$12</formula1>
    </dataValidation>
  </dataValidations>
  <pageMargins left="0.75" right="0.75" top="1" bottom="1" header="0.51200000000000001" footer="0.51200000000000001"/>
  <pageSetup paperSize="9" scale="58" orientation="portrait" r:id="rId1"/>
  <headerFooter alignWithMargins="0"/>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B1:BX30"/>
  <sheetViews>
    <sheetView view="pageBreakPreview" zoomScale="70" zoomScaleNormal="70" zoomScaleSheetLayoutView="70" workbookViewId="0">
      <selection activeCell="D30" sqref="D30"/>
    </sheetView>
  </sheetViews>
  <sheetFormatPr defaultRowHeight="13.5"/>
  <cols>
    <col min="1" max="1" width="3.375" customWidth="1"/>
    <col min="2" max="2" width="3.375" bestFit="1" customWidth="1"/>
    <col min="3" max="3" width="17.125" customWidth="1"/>
    <col min="4" max="4" width="3.375" customWidth="1"/>
    <col min="5" max="10" width="4.125" customWidth="1"/>
    <col min="11" max="11" width="3.375" customWidth="1"/>
    <col min="12" max="16" width="4.125" customWidth="1"/>
    <col min="17" max="23" width="7" customWidth="1"/>
    <col min="24" max="76" width="7.25" customWidth="1"/>
  </cols>
  <sheetData>
    <row r="1" spans="2:76" ht="30.75" customHeight="1" thickBot="1">
      <c r="C1" s="6" t="s">
        <v>26</v>
      </c>
      <c r="D1" s="6"/>
      <c r="E1" s="6"/>
      <c r="F1" s="6"/>
      <c r="G1" s="6"/>
      <c r="H1" s="6"/>
      <c r="I1" s="6"/>
      <c r="J1" s="6"/>
      <c r="K1" s="6"/>
      <c r="L1" s="6"/>
      <c r="M1" s="6"/>
      <c r="N1" s="6"/>
      <c r="O1" s="6"/>
      <c r="P1" s="6"/>
      <c r="Q1" s="6"/>
      <c r="R1" s="6"/>
      <c r="S1" s="6"/>
      <c r="T1" s="6"/>
      <c r="U1" s="6"/>
      <c r="V1" s="6"/>
      <c r="W1" s="6"/>
    </row>
    <row r="2" spans="2:76" ht="30.75" customHeight="1" thickBot="1">
      <c r="C2" s="5" t="s">
        <v>143</v>
      </c>
      <c r="D2" s="407" t="s">
        <v>564</v>
      </c>
      <c r="E2" s="408"/>
      <c r="F2" s="408"/>
      <c r="G2" s="408"/>
      <c r="H2" s="408"/>
      <c r="I2" s="409"/>
      <c r="T2" s="72"/>
      <c r="U2" s="72"/>
      <c r="V2" s="72"/>
      <c r="W2" s="72"/>
      <c r="X2" s="73"/>
      <c r="Y2" s="73"/>
      <c r="Z2" s="73"/>
    </row>
    <row r="3" spans="2:76" ht="30.75" customHeight="1">
      <c r="C3" s="1"/>
      <c r="D3" s="1"/>
      <c r="E3" s="1"/>
      <c r="F3" s="1"/>
      <c r="G3" s="1"/>
      <c r="H3" s="1"/>
      <c r="I3" s="1"/>
      <c r="J3" s="1"/>
      <c r="K3" s="1"/>
      <c r="L3" s="1"/>
      <c r="M3" s="1"/>
      <c r="N3" s="1"/>
      <c r="O3" s="1"/>
      <c r="P3" s="1"/>
      <c r="Q3" s="1"/>
      <c r="R3" s="1"/>
      <c r="S3" s="1"/>
      <c r="T3" s="1"/>
      <c r="U3" s="1"/>
      <c r="V3" s="1"/>
      <c r="W3" s="1"/>
      <c r="X3" s="1"/>
      <c r="Y3" s="2"/>
      <c r="Z3" s="2"/>
      <c r="BX3" s="40" t="s">
        <v>176</v>
      </c>
    </row>
    <row r="4" spans="2:76" ht="30.75" customHeight="1">
      <c r="B4" s="7"/>
      <c r="C4" s="7"/>
      <c r="D4" s="413" t="s">
        <v>255</v>
      </c>
      <c r="E4" s="414"/>
      <c r="F4" s="414"/>
      <c r="G4" s="414"/>
      <c r="H4" s="414"/>
      <c r="I4" s="414"/>
      <c r="J4" s="414"/>
      <c r="K4" s="414"/>
      <c r="L4" s="414"/>
      <c r="M4" s="414"/>
      <c r="N4" s="414"/>
      <c r="O4" s="414"/>
      <c r="P4" s="415"/>
      <c r="Q4" s="410" t="s">
        <v>240</v>
      </c>
      <c r="R4" s="411"/>
      <c r="S4" s="411"/>
      <c r="T4" s="411"/>
      <c r="U4" s="411"/>
      <c r="V4" s="411"/>
      <c r="W4" s="412"/>
      <c r="X4" s="80" t="s">
        <v>264</v>
      </c>
      <c r="Y4" s="410" t="s">
        <v>36</v>
      </c>
      <c r="Z4" s="411"/>
      <c r="AA4" s="411"/>
      <c r="AB4" s="411"/>
      <c r="AC4" s="411"/>
      <c r="AD4" s="411"/>
      <c r="AE4" s="411"/>
      <c r="AF4" s="412"/>
      <c r="AG4" s="410" t="s">
        <v>37</v>
      </c>
      <c r="AH4" s="411"/>
      <c r="AI4" s="411"/>
      <c r="AJ4" s="411"/>
      <c r="AK4" s="411"/>
      <c r="AL4" s="411"/>
      <c r="AM4" s="411"/>
      <c r="AN4" s="411"/>
      <c r="AO4" s="411"/>
      <c r="AP4" s="411"/>
      <c r="AQ4" s="411"/>
      <c r="AR4" s="411"/>
      <c r="AS4" s="411"/>
      <c r="AT4" s="411"/>
      <c r="AU4" s="411"/>
      <c r="AV4" s="411"/>
      <c r="AW4" s="411"/>
      <c r="AX4" s="411"/>
      <c r="AY4" s="411"/>
      <c r="AZ4" s="411"/>
      <c r="BA4" s="411"/>
      <c r="BB4" s="411"/>
      <c r="BC4" s="411"/>
      <c r="BD4" s="411"/>
      <c r="BE4" s="411"/>
      <c r="BF4" s="411"/>
      <c r="BG4" s="411"/>
      <c r="BH4" s="411"/>
      <c r="BI4" s="411"/>
      <c r="BJ4" s="411"/>
      <c r="BK4" s="411"/>
      <c r="BL4" s="412"/>
      <c r="BM4" s="410" t="s">
        <v>38</v>
      </c>
      <c r="BN4" s="411"/>
      <c r="BO4" s="411"/>
      <c r="BP4" s="411"/>
      <c r="BQ4" s="411"/>
      <c r="BR4" s="411"/>
      <c r="BS4" s="411"/>
      <c r="BT4" s="411"/>
      <c r="BU4" s="411"/>
      <c r="BV4" s="411"/>
      <c r="BW4" s="412"/>
      <c r="BX4" s="12" t="s">
        <v>30</v>
      </c>
    </row>
    <row r="5" spans="2:76" ht="20.100000000000001" customHeight="1">
      <c r="B5" s="391" t="s">
        <v>27</v>
      </c>
      <c r="C5" s="388"/>
      <c r="D5" s="403" t="s">
        <v>256</v>
      </c>
      <c r="E5" s="403"/>
      <c r="F5" s="403"/>
      <c r="G5" s="403"/>
      <c r="H5" s="403"/>
      <c r="I5" s="403"/>
      <c r="J5" s="403"/>
      <c r="K5" s="403"/>
      <c r="L5" s="403"/>
      <c r="M5" s="403"/>
      <c r="N5" s="403"/>
      <c r="O5" s="403"/>
      <c r="P5" s="404"/>
      <c r="Q5" s="376" t="s">
        <v>241</v>
      </c>
      <c r="R5" s="14" t="s">
        <v>253</v>
      </c>
      <c r="S5" s="14" t="s">
        <v>252</v>
      </c>
      <c r="T5" s="14" t="s">
        <v>251</v>
      </c>
      <c r="U5" s="14" t="s">
        <v>250</v>
      </c>
      <c r="V5" s="14" t="s">
        <v>248</v>
      </c>
      <c r="W5" s="62" t="s">
        <v>249</v>
      </c>
      <c r="X5" s="65" t="s">
        <v>144</v>
      </c>
      <c r="Y5" s="9" t="s">
        <v>556</v>
      </c>
      <c r="Z5" s="10" t="s">
        <v>557</v>
      </c>
      <c r="AA5" s="10" t="s">
        <v>558</v>
      </c>
      <c r="AB5" s="11" t="s">
        <v>559</v>
      </c>
      <c r="AC5" s="10" t="s">
        <v>560</v>
      </c>
      <c r="AD5" s="10" t="s">
        <v>561</v>
      </c>
      <c r="AE5" s="10" t="s">
        <v>562</v>
      </c>
      <c r="AF5" s="12" t="s">
        <v>563</v>
      </c>
      <c r="AG5" s="13" t="s">
        <v>2</v>
      </c>
      <c r="AH5" s="14" t="s">
        <v>3</v>
      </c>
      <c r="AI5" s="14" t="s">
        <v>145</v>
      </c>
      <c r="AJ5" s="14" t="s">
        <v>4</v>
      </c>
      <c r="AK5" s="14" t="s">
        <v>5</v>
      </c>
      <c r="AL5" s="14" t="s">
        <v>6</v>
      </c>
      <c r="AM5" s="14" t="s">
        <v>7</v>
      </c>
      <c r="AN5" s="14" t="s">
        <v>8</v>
      </c>
      <c r="AO5" s="14" t="s">
        <v>9</v>
      </c>
      <c r="AP5" s="14" t="s">
        <v>10</v>
      </c>
      <c r="AQ5" s="14" t="s">
        <v>11</v>
      </c>
      <c r="AR5" s="14" t="s">
        <v>12</v>
      </c>
      <c r="AS5" s="14" t="s">
        <v>13</v>
      </c>
      <c r="AT5" s="14" t="s">
        <v>14</v>
      </c>
      <c r="AU5" s="14" t="s">
        <v>15</v>
      </c>
      <c r="AV5" s="14" t="s">
        <v>16</v>
      </c>
      <c r="AW5" s="14" t="s">
        <v>17</v>
      </c>
      <c r="AX5" s="14" t="s">
        <v>18</v>
      </c>
      <c r="AY5" s="14" t="s">
        <v>19</v>
      </c>
      <c r="AZ5" s="14" t="s">
        <v>20</v>
      </c>
      <c r="BA5" s="14" t="s">
        <v>21</v>
      </c>
      <c r="BB5" s="14" t="s">
        <v>22</v>
      </c>
      <c r="BC5" s="14" t="s">
        <v>23</v>
      </c>
      <c r="BD5" s="14" t="s">
        <v>146</v>
      </c>
      <c r="BE5" s="14" t="s">
        <v>24</v>
      </c>
      <c r="BF5" s="15" t="s">
        <v>147</v>
      </c>
      <c r="BG5" s="15" t="s">
        <v>148</v>
      </c>
      <c r="BH5" s="15" t="s">
        <v>149</v>
      </c>
      <c r="BI5" s="15" t="s">
        <v>150</v>
      </c>
      <c r="BJ5" s="14" t="s">
        <v>25</v>
      </c>
      <c r="BK5" s="15" t="s">
        <v>285</v>
      </c>
      <c r="BL5" s="16" t="s">
        <v>286</v>
      </c>
      <c r="BM5" s="9" t="s">
        <v>151</v>
      </c>
      <c r="BN5" s="11" t="s">
        <v>152</v>
      </c>
      <c r="BO5" s="11" t="s">
        <v>153</v>
      </c>
      <c r="BP5" s="11" t="s">
        <v>154</v>
      </c>
      <c r="BQ5" s="11" t="s">
        <v>155</v>
      </c>
      <c r="BR5" s="10" t="s">
        <v>156</v>
      </c>
      <c r="BS5" s="8" t="s">
        <v>157</v>
      </c>
      <c r="BT5" s="8" t="s">
        <v>158</v>
      </c>
      <c r="BU5" s="8" t="s">
        <v>159</v>
      </c>
      <c r="BV5" s="8" t="s">
        <v>160</v>
      </c>
      <c r="BW5" s="12" t="s">
        <v>161</v>
      </c>
      <c r="BX5" s="16"/>
    </row>
    <row r="6" spans="2:76" ht="20.100000000000001" customHeight="1">
      <c r="B6" s="392"/>
      <c r="C6" s="390"/>
      <c r="D6" s="401" t="s">
        <v>257</v>
      </c>
      <c r="E6" s="402"/>
      <c r="F6" s="84" t="s">
        <v>258</v>
      </c>
      <c r="G6" s="84" t="s">
        <v>259</v>
      </c>
      <c r="H6" s="84" t="s">
        <v>260</v>
      </c>
      <c r="I6" s="84" t="s">
        <v>254</v>
      </c>
      <c r="J6" s="84" t="s">
        <v>261</v>
      </c>
      <c r="K6" s="402" t="s">
        <v>257</v>
      </c>
      <c r="L6" s="402"/>
      <c r="M6" s="84" t="s">
        <v>258</v>
      </c>
      <c r="N6" s="84" t="s">
        <v>259</v>
      </c>
      <c r="O6" s="84" t="s">
        <v>260</v>
      </c>
      <c r="P6" s="84" t="s">
        <v>254</v>
      </c>
      <c r="Q6" s="378"/>
      <c r="R6" s="19" t="s">
        <v>242</v>
      </c>
      <c r="S6" s="19" t="s">
        <v>243</v>
      </c>
      <c r="T6" s="19" t="s">
        <v>244</v>
      </c>
      <c r="U6" s="19" t="s">
        <v>245</v>
      </c>
      <c r="V6" s="19" t="s">
        <v>246</v>
      </c>
      <c r="W6" s="61" t="s">
        <v>247</v>
      </c>
      <c r="X6" s="60" t="s">
        <v>162</v>
      </c>
      <c r="Y6" s="18" t="s">
        <v>162</v>
      </c>
      <c r="Z6" s="19" t="s">
        <v>162</v>
      </c>
      <c r="AA6" s="19" t="s">
        <v>162</v>
      </c>
      <c r="AB6" s="20" t="s">
        <v>162</v>
      </c>
      <c r="AC6" s="19" t="s">
        <v>162</v>
      </c>
      <c r="AD6" s="19" t="s">
        <v>162</v>
      </c>
      <c r="AE6" s="19" t="s">
        <v>162</v>
      </c>
      <c r="AF6" s="21" t="s">
        <v>162</v>
      </c>
      <c r="AG6" s="18" t="s">
        <v>163</v>
      </c>
      <c r="AH6" s="19" t="s">
        <v>163</v>
      </c>
      <c r="AI6" s="19" t="s">
        <v>163</v>
      </c>
      <c r="AJ6" s="19" t="s">
        <v>163</v>
      </c>
      <c r="AK6" s="19" t="s">
        <v>163</v>
      </c>
      <c r="AL6" s="19" t="s">
        <v>163</v>
      </c>
      <c r="AM6" s="19" t="s">
        <v>163</v>
      </c>
      <c r="AN6" s="19" t="s">
        <v>163</v>
      </c>
      <c r="AO6" s="19" t="s">
        <v>163</v>
      </c>
      <c r="AP6" s="19" t="s">
        <v>163</v>
      </c>
      <c r="AQ6" s="19" t="s">
        <v>163</v>
      </c>
      <c r="AR6" s="19" t="s">
        <v>163</v>
      </c>
      <c r="AS6" s="19" t="s">
        <v>163</v>
      </c>
      <c r="AT6" s="19" t="s">
        <v>163</v>
      </c>
      <c r="AU6" s="19" t="s">
        <v>163</v>
      </c>
      <c r="AV6" s="19" t="s">
        <v>163</v>
      </c>
      <c r="AW6" s="19" t="s">
        <v>163</v>
      </c>
      <c r="AX6" s="19" t="s">
        <v>163</v>
      </c>
      <c r="AY6" s="19" t="s">
        <v>163</v>
      </c>
      <c r="AZ6" s="19" t="s">
        <v>163</v>
      </c>
      <c r="BA6" s="19" t="s">
        <v>163</v>
      </c>
      <c r="BB6" s="19" t="s">
        <v>163</v>
      </c>
      <c r="BC6" s="19" t="s">
        <v>163</v>
      </c>
      <c r="BD6" s="19" t="s">
        <v>163</v>
      </c>
      <c r="BE6" s="19" t="s">
        <v>163</v>
      </c>
      <c r="BF6" s="17" t="s">
        <v>163</v>
      </c>
      <c r="BG6" s="17" t="s">
        <v>163</v>
      </c>
      <c r="BH6" s="17" t="s">
        <v>163</v>
      </c>
      <c r="BI6" s="17" t="s">
        <v>163</v>
      </c>
      <c r="BJ6" s="19" t="s">
        <v>163</v>
      </c>
      <c r="BK6" s="17" t="s">
        <v>287</v>
      </c>
      <c r="BL6" s="22" t="s">
        <v>287</v>
      </c>
      <c r="BM6" s="59" t="s">
        <v>162</v>
      </c>
      <c r="BN6" s="19" t="s">
        <v>162</v>
      </c>
      <c r="BO6" s="19" t="s">
        <v>162</v>
      </c>
      <c r="BP6" s="19" t="s">
        <v>162</v>
      </c>
      <c r="BQ6" s="19" t="s">
        <v>162</v>
      </c>
      <c r="BR6" s="60" t="s">
        <v>162</v>
      </c>
      <c r="BS6" s="19" t="s">
        <v>162</v>
      </c>
      <c r="BT6" s="19" t="s">
        <v>162</v>
      </c>
      <c r="BU6" s="19" t="s">
        <v>162</v>
      </c>
      <c r="BV6" s="20" t="s">
        <v>162</v>
      </c>
      <c r="BW6" s="21" t="s">
        <v>162</v>
      </c>
      <c r="BX6" s="22"/>
    </row>
    <row r="7" spans="2:76" ht="20.100000000000001" customHeight="1">
      <c r="B7" s="13" t="s">
        <v>28</v>
      </c>
      <c r="C7" s="23" t="s">
        <v>220</v>
      </c>
      <c r="D7" s="75" t="s">
        <v>262</v>
      </c>
      <c r="E7" s="64">
        <v>28</v>
      </c>
      <c r="F7" s="64">
        <v>5</v>
      </c>
      <c r="G7" s="64">
        <v>6</v>
      </c>
      <c r="H7" s="64">
        <v>10</v>
      </c>
      <c r="I7" s="64">
        <v>0</v>
      </c>
      <c r="J7" s="64" t="s">
        <v>266</v>
      </c>
      <c r="K7" s="64" t="s">
        <v>262</v>
      </c>
      <c r="L7" s="64">
        <v>28</v>
      </c>
      <c r="M7" s="64">
        <v>5</v>
      </c>
      <c r="N7" s="64">
        <v>7</v>
      </c>
      <c r="O7" s="64">
        <v>10</v>
      </c>
      <c r="P7" s="64">
        <v>0</v>
      </c>
      <c r="Q7" s="93" t="s">
        <v>518</v>
      </c>
      <c r="R7" s="94">
        <v>3.1</v>
      </c>
      <c r="S7" s="95">
        <v>17.899999999999999</v>
      </c>
      <c r="T7" s="95">
        <v>70</v>
      </c>
      <c r="U7" s="95" t="s">
        <v>555</v>
      </c>
      <c r="V7" s="95">
        <v>996.3</v>
      </c>
      <c r="W7" s="96">
        <v>15.5</v>
      </c>
      <c r="X7" s="316">
        <v>8.6</v>
      </c>
      <c r="Y7" s="93">
        <v>5.3E-3</v>
      </c>
      <c r="Z7" s="118">
        <v>0.21</v>
      </c>
      <c r="AA7" s="118">
        <v>2</v>
      </c>
      <c r="AB7" s="119">
        <v>0.12</v>
      </c>
      <c r="AC7" s="118">
        <v>0.67</v>
      </c>
      <c r="AD7" s="118">
        <v>0.13</v>
      </c>
      <c r="AE7" s="118">
        <v>3.9E-2</v>
      </c>
      <c r="AF7" s="96">
        <v>0.11</v>
      </c>
      <c r="AG7" s="93">
        <v>230</v>
      </c>
      <c r="AH7" s="118">
        <v>120</v>
      </c>
      <c r="AI7" s="118" t="s">
        <v>443</v>
      </c>
      <c r="AJ7" s="118">
        <v>120</v>
      </c>
      <c r="AK7" s="118" t="s">
        <v>288</v>
      </c>
      <c r="AL7" s="118" t="s">
        <v>289</v>
      </c>
      <c r="AM7" s="118" t="s">
        <v>290</v>
      </c>
      <c r="AN7" s="118">
        <v>1.9</v>
      </c>
      <c r="AO7" s="118" t="s">
        <v>267</v>
      </c>
      <c r="AP7" s="118">
        <v>3.2</v>
      </c>
      <c r="AQ7" s="118">
        <v>90</v>
      </c>
      <c r="AR7" s="118">
        <v>0.55000000000000004</v>
      </c>
      <c r="AS7" s="118">
        <v>3.8</v>
      </c>
      <c r="AT7" s="118">
        <v>1.7</v>
      </c>
      <c r="AU7" s="118">
        <v>32</v>
      </c>
      <c r="AV7" s="118">
        <v>0.56000000000000005</v>
      </c>
      <c r="AW7" s="118">
        <v>0.47</v>
      </c>
      <c r="AX7" s="118">
        <v>0.35</v>
      </c>
      <c r="AY7" s="118" t="s">
        <v>291</v>
      </c>
      <c r="AZ7" s="118">
        <v>0.82</v>
      </c>
      <c r="BA7" s="118" t="s">
        <v>292</v>
      </c>
      <c r="BB7" s="118">
        <v>1.6</v>
      </c>
      <c r="BC7" s="118" t="s">
        <v>268</v>
      </c>
      <c r="BD7" s="118" t="s">
        <v>293</v>
      </c>
      <c r="BE7" s="118" t="s">
        <v>294</v>
      </c>
      <c r="BF7" s="95" t="s">
        <v>268</v>
      </c>
      <c r="BG7" s="95" t="s">
        <v>272</v>
      </c>
      <c r="BH7" s="95" t="s">
        <v>295</v>
      </c>
      <c r="BI7" s="95" t="s">
        <v>296</v>
      </c>
      <c r="BJ7" s="118">
        <v>4.4000000000000004</v>
      </c>
      <c r="BK7" s="138" t="s">
        <v>297</v>
      </c>
      <c r="BL7" s="137">
        <v>0.14000000000000001</v>
      </c>
      <c r="BM7" s="93" t="s">
        <v>298</v>
      </c>
      <c r="BN7" s="120">
        <v>0.3</v>
      </c>
      <c r="BO7" s="119">
        <v>0.53</v>
      </c>
      <c r="BP7" s="119">
        <v>0.3</v>
      </c>
      <c r="BQ7" s="119">
        <v>0.79</v>
      </c>
      <c r="BR7" s="118">
        <v>0.37</v>
      </c>
      <c r="BS7" s="95">
        <v>0.93</v>
      </c>
      <c r="BT7" s="95">
        <v>6.7000000000000004E-2</v>
      </c>
      <c r="BU7" s="136">
        <v>1.9</v>
      </c>
      <c r="BV7" s="136">
        <v>0.57999999999999996</v>
      </c>
      <c r="BW7" s="23">
        <v>1.5</v>
      </c>
      <c r="BX7" s="66"/>
    </row>
    <row r="8" spans="2:76" ht="20.100000000000001" customHeight="1">
      <c r="B8" s="24" t="s">
        <v>28</v>
      </c>
      <c r="C8" s="25" t="s">
        <v>182</v>
      </c>
      <c r="D8" s="75" t="s">
        <v>262</v>
      </c>
      <c r="E8" s="64">
        <v>28</v>
      </c>
      <c r="F8" s="64">
        <v>5</v>
      </c>
      <c r="G8" s="64">
        <v>7</v>
      </c>
      <c r="H8" s="64">
        <v>10</v>
      </c>
      <c r="I8" s="64">
        <v>0</v>
      </c>
      <c r="J8" s="64" t="s">
        <v>266</v>
      </c>
      <c r="K8" s="64" t="s">
        <v>262</v>
      </c>
      <c r="L8" s="64">
        <v>28</v>
      </c>
      <c r="M8" s="64">
        <v>5</v>
      </c>
      <c r="N8" s="64">
        <v>8</v>
      </c>
      <c r="O8" s="64">
        <v>10</v>
      </c>
      <c r="P8" s="64">
        <v>0</v>
      </c>
      <c r="Q8" s="97" t="s">
        <v>506</v>
      </c>
      <c r="R8" s="91">
        <v>2.2000000000000002</v>
      </c>
      <c r="S8" s="91">
        <v>19.8</v>
      </c>
      <c r="T8" s="91">
        <v>42</v>
      </c>
      <c r="U8" s="91" t="s">
        <v>555</v>
      </c>
      <c r="V8" s="91">
        <v>992.3</v>
      </c>
      <c r="W8" s="98">
        <v>25.1</v>
      </c>
      <c r="X8" s="317">
        <v>15.6</v>
      </c>
      <c r="Y8" s="97">
        <v>1.6E-2</v>
      </c>
      <c r="Z8" s="121">
        <v>0.31</v>
      </c>
      <c r="AA8" s="121">
        <v>3</v>
      </c>
      <c r="AB8" s="122">
        <v>5.8000000000000003E-2</v>
      </c>
      <c r="AC8" s="121">
        <v>1</v>
      </c>
      <c r="AD8" s="121">
        <v>0.18</v>
      </c>
      <c r="AE8" s="121">
        <v>2.8000000000000001E-2</v>
      </c>
      <c r="AF8" s="98">
        <v>0.2</v>
      </c>
      <c r="AG8" s="97">
        <v>95</v>
      </c>
      <c r="AH8" s="121">
        <v>520</v>
      </c>
      <c r="AI8" s="121" t="s">
        <v>443</v>
      </c>
      <c r="AJ8" s="121">
        <v>230</v>
      </c>
      <c r="AK8" s="121">
        <v>210</v>
      </c>
      <c r="AL8" s="121">
        <v>0.19</v>
      </c>
      <c r="AM8" s="121">
        <v>45</v>
      </c>
      <c r="AN8" s="121">
        <v>1.9</v>
      </c>
      <c r="AO8" s="121" t="s">
        <v>267</v>
      </c>
      <c r="AP8" s="121">
        <v>10</v>
      </c>
      <c r="AQ8" s="121">
        <v>410</v>
      </c>
      <c r="AR8" s="121">
        <v>0.15</v>
      </c>
      <c r="AS8" s="121">
        <v>2</v>
      </c>
      <c r="AT8" s="121">
        <v>3.2</v>
      </c>
      <c r="AU8" s="121">
        <v>20</v>
      </c>
      <c r="AV8" s="121">
        <v>1.2</v>
      </c>
      <c r="AW8" s="121">
        <v>1.3</v>
      </c>
      <c r="AX8" s="121">
        <v>1.1000000000000001</v>
      </c>
      <c r="AY8" s="121" t="s">
        <v>291</v>
      </c>
      <c r="AZ8" s="121">
        <v>1.8</v>
      </c>
      <c r="BA8" s="121">
        <v>0.11</v>
      </c>
      <c r="BB8" s="121">
        <v>6</v>
      </c>
      <c r="BC8" s="121">
        <v>0.34</v>
      </c>
      <c r="BD8" s="121">
        <v>1.1000000000000001</v>
      </c>
      <c r="BE8" s="121" t="s">
        <v>294</v>
      </c>
      <c r="BF8" s="91" t="s">
        <v>268</v>
      </c>
      <c r="BG8" s="91" t="s">
        <v>272</v>
      </c>
      <c r="BH8" s="91" t="s">
        <v>295</v>
      </c>
      <c r="BI8" s="91" t="s">
        <v>296</v>
      </c>
      <c r="BJ8" s="121">
        <v>6.6</v>
      </c>
      <c r="BK8" s="76" t="s">
        <v>297</v>
      </c>
      <c r="BL8" s="139">
        <v>0.15</v>
      </c>
      <c r="BM8" s="97" t="s">
        <v>298</v>
      </c>
      <c r="BN8" s="122">
        <v>0.36</v>
      </c>
      <c r="BO8" s="122">
        <v>0.5</v>
      </c>
      <c r="BP8" s="122">
        <v>0.24</v>
      </c>
      <c r="BQ8" s="122">
        <v>0.98</v>
      </c>
      <c r="BR8" s="121">
        <v>0.37</v>
      </c>
      <c r="BS8" s="91">
        <v>1.1000000000000001</v>
      </c>
      <c r="BT8" s="91">
        <v>0.11</v>
      </c>
      <c r="BU8" s="26">
        <v>2.1</v>
      </c>
      <c r="BV8" s="26">
        <v>0.6</v>
      </c>
      <c r="BW8" s="25">
        <v>1.5</v>
      </c>
      <c r="BX8" s="67"/>
    </row>
    <row r="9" spans="2:76" ht="20.100000000000001" customHeight="1" thickBot="1">
      <c r="B9" s="27" t="s">
        <v>28</v>
      </c>
      <c r="C9" s="58" t="s">
        <v>183</v>
      </c>
      <c r="D9" s="27" t="s">
        <v>262</v>
      </c>
      <c r="E9" s="63">
        <v>28</v>
      </c>
      <c r="F9" s="63">
        <v>5</v>
      </c>
      <c r="G9" s="63">
        <v>8</v>
      </c>
      <c r="H9" s="63">
        <v>10</v>
      </c>
      <c r="I9" s="63">
        <v>0</v>
      </c>
      <c r="J9" s="63" t="s">
        <v>266</v>
      </c>
      <c r="K9" s="63" t="s">
        <v>262</v>
      </c>
      <c r="L9" s="63">
        <v>28</v>
      </c>
      <c r="M9" s="63">
        <v>5</v>
      </c>
      <c r="N9" s="63">
        <v>9</v>
      </c>
      <c r="O9" s="63">
        <v>10</v>
      </c>
      <c r="P9" s="58">
        <v>0</v>
      </c>
      <c r="Q9" s="99" t="s">
        <v>518</v>
      </c>
      <c r="R9" s="92">
        <v>2.1</v>
      </c>
      <c r="S9" s="92">
        <v>19</v>
      </c>
      <c r="T9" s="92">
        <v>44</v>
      </c>
      <c r="U9" s="92" t="s">
        <v>555</v>
      </c>
      <c r="V9" s="92">
        <v>1001.5</v>
      </c>
      <c r="W9" s="100">
        <v>23.3</v>
      </c>
      <c r="X9" s="318">
        <v>20.7</v>
      </c>
      <c r="Y9" s="112">
        <v>5.0999999999999997E-2</v>
      </c>
      <c r="Z9" s="123">
        <v>0.59</v>
      </c>
      <c r="AA9" s="123">
        <v>2.1</v>
      </c>
      <c r="AB9" s="124">
        <v>0.12</v>
      </c>
      <c r="AC9" s="123">
        <v>0.71</v>
      </c>
      <c r="AD9" s="123">
        <v>0.17</v>
      </c>
      <c r="AE9" s="123">
        <v>3.7999999999999999E-2</v>
      </c>
      <c r="AF9" s="114">
        <v>0.16</v>
      </c>
      <c r="AG9" s="112">
        <v>200</v>
      </c>
      <c r="AH9" s="123">
        <v>790</v>
      </c>
      <c r="AI9" s="123" t="s">
        <v>443</v>
      </c>
      <c r="AJ9" s="123">
        <v>330</v>
      </c>
      <c r="AK9" s="123">
        <v>220</v>
      </c>
      <c r="AL9" s="123">
        <v>0.18</v>
      </c>
      <c r="AM9" s="123">
        <v>50</v>
      </c>
      <c r="AN9" s="123">
        <v>2.9</v>
      </c>
      <c r="AO9" s="123" t="s">
        <v>267</v>
      </c>
      <c r="AP9" s="123">
        <v>14</v>
      </c>
      <c r="AQ9" s="123">
        <v>660</v>
      </c>
      <c r="AR9" s="123">
        <v>0.23</v>
      </c>
      <c r="AS9" s="123">
        <v>25</v>
      </c>
      <c r="AT9" s="123">
        <v>2.2000000000000002</v>
      </c>
      <c r="AU9" s="123">
        <v>21</v>
      </c>
      <c r="AV9" s="123">
        <v>1.7</v>
      </c>
      <c r="AW9" s="123">
        <v>0.52</v>
      </c>
      <c r="AX9" s="123">
        <v>1.7</v>
      </c>
      <c r="AY9" s="123" t="s">
        <v>291</v>
      </c>
      <c r="AZ9" s="123">
        <v>1</v>
      </c>
      <c r="BA9" s="123">
        <v>0.16</v>
      </c>
      <c r="BB9" s="123">
        <v>8.1</v>
      </c>
      <c r="BC9" s="123">
        <v>0.5</v>
      </c>
      <c r="BD9" s="123">
        <v>1.1000000000000001</v>
      </c>
      <c r="BE9" s="123">
        <v>7.0999999999999994E-2</v>
      </c>
      <c r="BF9" s="113" t="s">
        <v>268</v>
      </c>
      <c r="BG9" s="113">
        <v>0.24</v>
      </c>
      <c r="BH9" s="113" t="s">
        <v>295</v>
      </c>
      <c r="BI9" s="113">
        <v>0.18</v>
      </c>
      <c r="BJ9" s="123">
        <v>7.4</v>
      </c>
      <c r="BK9" s="77" t="s">
        <v>297</v>
      </c>
      <c r="BL9" s="143">
        <v>0.2</v>
      </c>
      <c r="BM9" s="112" t="s">
        <v>298</v>
      </c>
      <c r="BN9" s="124">
        <v>0.45</v>
      </c>
      <c r="BO9" s="124">
        <v>0.69</v>
      </c>
      <c r="BP9" s="124">
        <v>0.44</v>
      </c>
      <c r="BQ9" s="124">
        <v>1.4</v>
      </c>
      <c r="BR9" s="123">
        <v>0.79</v>
      </c>
      <c r="BS9" s="113">
        <v>1.3</v>
      </c>
      <c r="BT9" s="113">
        <v>9.8000000000000004E-2</v>
      </c>
      <c r="BU9" s="29">
        <v>3</v>
      </c>
      <c r="BV9" s="29">
        <v>0.79</v>
      </c>
      <c r="BW9" s="28">
        <v>1.8</v>
      </c>
      <c r="BX9" s="68"/>
    </row>
    <row r="10" spans="2:76" ht="20.100000000000001" customHeight="1">
      <c r="B10" s="24" t="s">
        <v>169</v>
      </c>
      <c r="C10" s="57" t="s">
        <v>184</v>
      </c>
      <c r="D10" s="75" t="s">
        <v>262</v>
      </c>
      <c r="E10" s="64">
        <v>28</v>
      </c>
      <c r="F10" s="64">
        <v>5</v>
      </c>
      <c r="G10" s="64">
        <v>9</v>
      </c>
      <c r="H10" s="64">
        <v>10</v>
      </c>
      <c r="I10" s="64">
        <v>0</v>
      </c>
      <c r="J10" s="64" t="s">
        <v>266</v>
      </c>
      <c r="K10" s="64" t="s">
        <v>262</v>
      </c>
      <c r="L10" s="64">
        <v>28</v>
      </c>
      <c r="M10" s="64">
        <v>5</v>
      </c>
      <c r="N10" s="64">
        <v>10</v>
      </c>
      <c r="O10" s="64">
        <v>10</v>
      </c>
      <c r="P10" s="64">
        <v>0</v>
      </c>
      <c r="Q10" s="101" t="s">
        <v>518</v>
      </c>
      <c r="R10" s="102">
        <v>3.1</v>
      </c>
      <c r="S10" s="103">
        <v>17.600000000000001</v>
      </c>
      <c r="T10" s="103">
        <v>80</v>
      </c>
      <c r="U10" s="103">
        <v>18</v>
      </c>
      <c r="V10" s="104">
        <v>997</v>
      </c>
      <c r="W10" s="105">
        <v>10.199999999999999</v>
      </c>
      <c r="X10" s="319">
        <v>8.6999999999999993</v>
      </c>
      <c r="Y10" s="106">
        <v>2.9000000000000001E-2</v>
      </c>
      <c r="Z10" s="125">
        <v>0.28999999999999998</v>
      </c>
      <c r="AA10" s="125">
        <v>1.1000000000000001</v>
      </c>
      <c r="AB10" s="125">
        <v>8.2000000000000003E-2</v>
      </c>
      <c r="AC10" s="125">
        <v>0.37</v>
      </c>
      <c r="AD10" s="125">
        <v>9.6000000000000002E-2</v>
      </c>
      <c r="AE10" s="125">
        <v>1.6E-2</v>
      </c>
      <c r="AF10" s="108">
        <v>0.04</v>
      </c>
      <c r="AG10" s="106">
        <v>190</v>
      </c>
      <c r="AH10" s="125">
        <v>260</v>
      </c>
      <c r="AI10" s="125" t="s">
        <v>443</v>
      </c>
      <c r="AJ10" s="125">
        <v>170</v>
      </c>
      <c r="AK10" s="125" t="s">
        <v>288</v>
      </c>
      <c r="AL10" s="125" t="s">
        <v>289</v>
      </c>
      <c r="AM10" s="125">
        <v>12</v>
      </c>
      <c r="AN10" s="125">
        <v>0.9</v>
      </c>
      <c r="AO10" s="125" t="s">
        <v>267</v>
      </c>
      <c r="AP10" s="125">
        <v>3.7</v>
      </c>
      <c r="AQ10" s="125">
        <v>140</v>
      </c>
      <c r="AR10" s="125" t="s">
        <v>299</v>
      </c>
      <c r="AS10" s="125">
        <v>1.1000000000000001</v>
      </c>
      <c r="AT10" s="125">
        <v>1.2</v>
      </c>
      <c r="AU10" s="125">
        <v>10</v>
      </c>
      <c r="AV10" s="125">
        <v>0.5</v>
      </c>
      <c r="AW10" s="125" t="s">
        <v>300</v>
      </c>
      <c r="AX10" s="125">
        <v>0.53</v>
      </c>
      <c r="AY10" s="125" t="s">
        <v>291</v>
      </c>
      <c r="AZ10" s="125">
        <v>0.61</v>
      </c>
      <c r="BA10" s="125" t="s">
        <v>292</v>
      </c>
      <c r="BB10" s="125">
        <v>2.2999999999999998</v>
      </c>
      <c r="BC10" s="125">
        <v>0.13</v>
      </c>
      <c r="BD10" s="125">
        <v>0.22</v>
      </c>
      <c r="BE10" s="125" t="s">
        <v>294</v>
      </c>
      <c r="BF10" s="107" t="s">
        <v>268</v>
      </c>
      <c r="BG10" s="107" t="s">
        <v>272</v>
      </c>
      <c r="BH10" s="107" t="s">
        <v>295</v>
      </c>
      <c r="BI10" s="107" t="s">
        <v>296</v>
      </c>
      <c r="BJ10" s="125">
        <v>2.2999999999999998</v>
      </c>
      <c r="BK10" s="78" t="s">
        <v>297</v>
      </c>
      <c r="BL10" s="141" t="s">
        <v>296</v>
      </c>
      <c r="BM10" s="106" t="s">
        <v>298</v>
      </c>
      <c r="BN10" s="120">
        <v>0.15</v>
      </c>
      <c r="BO10" s="120">
        <v>0.39</v>
      </c>
      <c r="BP10" s="120">
        <v>0.25</v>
      </c>
      <c r="BQ10" s="120">
        <v>0.68</v>
      </c>
      <c r="BR10" s="125">
        <v>0.33</v>
      </c>
      <c r="BS10" s="107">
        <v>0.71</v>
      </c>
      <c r="BT10" s="107">
        <v>8.5000000000000006E-2</v>
      </c>
      <c r="BU10" s="32">
        <v>1.5</v>
      </c>
      <c r="BV10" s="32">
        <v>0.45</v>
      </c>
      <c r="BW10" s="31">
        <v>0.9</v>
      </c>
      <c r="BX10" s="69"/>
    </row>
    <row r="11" spans="2:76" ht="20.100000000000001" customHeight="1">
      <c r="B11" s="24" t="s">
        <v>193</v>
      </c>
      <c r="C11" s="25" t="s">
        <v>185</v>
      </c>
      <c r="D11" s="75" t="s">
        <v>262</v>
      </c>
      <c r="E11" s="64">
        <v>28</v>
      </c>
      <c r="F11" s="64">
        <v>5</v>
      </c>
      <c r="G11" s="64">
        <v>10</v>
      </c>
      <c r="H11" s="64">
        <v>10</v>
      </c>
      <c r="I11" s="64">
        <v>0</v>
      </c>
      <c r="J11" s="64" t="s">
        <v>266</v>
      </c>
      <c r="K11" s="64" t="s">
        <v>262</v>
      </c>
      <c r="L11" s="64">
        <v>28</v>
      </c>
      <c r="M11" s="64">
        <v>5</v>
      </c>
      <c r="N11" s="64">
        <v>11</v>
      </c>
      <c r="O11" s="64">
        <v>10</v>
      </c>
      <c r="P11" s="64">
        <v>0</v>
      </c>
      <c r="Q11" s="106" t="s">
        <v>498</v>
      </c>
      <c r="R11" s="107">
        <v>2.1</v>
      </c>
      <c r="S11" s="107">
        <v>17</v>
      </c>
      <c r="T11" s="107">
        <v>86</v>
      </c>
      <c r="U11" s="107">
        <v>13</v>
      </c>
      <c r="V11" s="107">
        <v>988.1</v>
      </c>
      <c r="W11" s="108">
        <v>9.6</v>
      </c>
      <c r="X11" s="319">
        <v>3.6</v>
      </c>
      <c r="Y11" s="106" t="s">
        <v>301</v>
      </c>
      <c r="Z11" s="125">
        <v>0.33</v>
      </c>
      <c r="AA11" s="125">
        <v>0.55000000000000004</v>
      </c>
      <c r="AB11" s="120" t="s">
        <v>302</v>
      </c>
      <c r="AC11" s="125">
        <v>0.34</v>
      </c>
      <c r="AD11" s="125">
        <v>5.8999999999999997E-2</v>
      </c>
      <c r="AE11" s="125" t="s">
        <v>303</v>
      </c>
      <c r="AF11" s="108" t="s">
        <v>304</v>
      </c>
      <c r="AG11" s="106" t="s">
        <v>305</v>
      </c>
      <c r="AH11" s="125" t="s">
        <v>306</v>
      </c>
      <c r="AI11" s="125" t="s">
        <v>443</v>
      </c>
      <c r="AJ11" s="125" t="s">
        <v>307</v>
      </c>
      <c r="AK11" s="125" t="s">
        <v>288</v>
      </c>
      <c r="AL11" s="125" t="s">
        <v>289</v>
      </c>
      <c r="AM11" s="125" t="s">
        <v>290</v>
      </c>
      <c r="AN11" s="125">
        <v>0.13</v>
      </c>
      <c r="AO11" s="125" t="s">
        <v>267</v>
      </c>
      <c r="AP11" s="125" t="s">
        <v>308</v>
      </c>
      <c r="AQ11" s="125" t="s">
        <v>309</v>
      </c>
      <c r="AR11" s="125" t="s">
        <v>299</v>
      </c>
      <c r="AS11" s="125" t="s">
        <v>310</v>
      </c>
      <c r="AT11" s="125" t="s">
        <v>311</v>
      </c>
      <c r="AU11" s="125" t="s">
        <v>312</v>
      </c>
      <c r="AV11" s="125">
        <v>0.15</v>
      </c>
      <c r="AW11" s="125" t="s">
        <v>300</v>
      </c>
      <c r="AX11" s="125" t="s">
        <v>313</v>
      </c>
      <c r="AY11" s="125" t="s">
        <v>291</v>
      </c>
      <c r="AZ11" s="125">
        <v>0.82</v>
      </c>
      <c r="BA11" s="125" t="s">
        <v>292</v>
      </c>
      <c r="BB11" s="125" t="s">
        <v>295</v>
      </c>
      <c r="BC11" s="125" t="s">
        <v>268</v>
      </c>
      <c r="BD11" s="125" t="s">
        <v>293</v>
      </c>
      <c r="BE11" s="125" t="s">
        <v>294</v>
      </c>
      <c r="BF11" s="107" t="s">
        <v>268</v>
      </c>
      <c r="BG11" s="107" t="s">
        <v>272</v>
      </c>
      <c r="BH11" s="107" t="s">
        <v>295</v>
      </c>
      <c r="BI11" s="107" t="s">
        <v>296</v>
      </c>
      <c r="BJ11" s="125">
        <v>0.56999999999999995</v>
      </c>
      <c r="BK11" s="78" t="s">
        <v>297</v>
      </c>
      <c r="BL11" s="141" t="s">
        <v>296</v>
      </c>
      <c r="BM11" s="106" t="s">
        <v>298</v>
      </c>
      <c r="BN11" s="120">
        <v>0.19</v>
      </c>
      <c r="BO11" s="120">
        <v>0.27</v>
      </c>
      <c r="BP11" s="120">
        <v>0.15</v>
      </c>
      <c r="BQ11" s="120">
        <v>0.37</v>
      </c>
      <c r="BR11" s="125">
        <v>0.18</v>
      </c>
      <c r="BS11" s="107">
        <v>0.4</v>
      </c>
      <c r="BT11" s="107">
        <v>0.12</v>
      </c>
      <c r="BU11" s="32">
        <v>0.98</v>
      </c>
      <c r="BV11" s="32">
        <v>0.33</v>
      </c>
      <c r="BW11" s="31">
        <v>0.57999999999999996</v>
      </c>
      <c r="BX11" s="69"/>
    </row>
    <row r="12" spans="2:76" ht="20.100000000000001" customHeight="1">
      <c r="B12" s="24" t="s">
        <v>169</v>
      </c>
      <c r="C12" s="31" t="s">
        <v>194</v>
      </c>
      <c r="D12" s="75" t="s">
        <v>262</v>
      </c>
      <c r="E12" s="64">
        <v>28</v>
      </c>
      <c r="F12" s="64">
        <v>5</v>
      </c>
      <c r="G12" s="64">
        <v>11</v>
      </c>
      <c r="H12" s="64">
        <v>10</v>
      </c>
      <c r="I12" s="64">
        <v>0</v>
      </c>
      <c r="J12" s="64" t="s">
        <v>266</v>
      </c>
      <c r="K12" s="64" t="s">
        <v>262</v>
      </c>
      <c r="L12" s="64">
        <v>28</v>
      </c>
      <c r="M12" s="64">
        <v>5</v>
      </c>
      <c r="N12" s="64">
        <v>12</v>
      </c>
      <c r="O12" s="64">
        <v>10</v>
      </c>
      <c r="P12" s="64">
        <v>0</v>
      </c>
      <c r="Q12" s="106" t="s">
        <v>498</v>
      </c>
      <c r="R12" s="107">
        <v>1.7</v>
      </c>
      <c r="S12" s="107">
        <v>17.2</v>
      </c>
      <c r="T12" s="107">
        <v>83</v>
      </c>
      <c r="U12" s="107">
        <v>0.5</v>
      </c>
      <c r="V12" s="107">
        <v>987.6</v>
      </c>
      <c r="W12" s="108">
        <v>11.2</v>
      </c>
      <c r="X12" s="319">
        <v>5.0999999999999996</v>
      </c>
      <c r="Y12" s="106" t="s">
        <v>301</v>
      </c>
      <c r="Z12" s="125">
        <v>0.12</v>
      </c>
      <c r="AA12" s="125">
        <v>0.48</v>
      </c>
      <c r="AB12" s="120" t="s">
        <v>302</v>
      </c>
      <c r="AC12" s="125">
        <v>0.23</v>
      </c>
      <c r="AD12" s="125">
        <v>5.3999999999999999E-2</v>
      </c>
      <c r="AE12" s="125" t="s">
        <v>303</v>
      </c>
      <c r="AF12" s="108" t="s">
        <v>304</v>
      </c>
      <c r="AG12" s="106">
        <v>110</v>
      </c>
      <c r="AH12" s="125">
        <v>35</v>
      </c>
      <c r="AI12" s="125" t="s">
        <v>443</v>
      </c>
      <c r="AJ12" s="125">
        <v>78</v>
      </c>
      <c r="AK12" s="125" t="s">
        <v>288</v>
      </c>
      <c r="AL12" s="125" t="s">
        <v>289</v>
      </c>
      <c r="AM12" s="125" t="s">
        <v>290</v>
      </c>
      <c r="AN12" s="125">
        <v>0.18</v>
      </c>
      <c r="AO12" s="125" t="s">
        <v>267</v>
      </c>
      <c r="AP12" s="125">
        <v>1.4</v>
      </c>
      <c r="AQ12" s="125">
        <v>89</v>
      </c>
      <c r="AR12" s="125" t="s">
        <v>299</v>
      </c>
      <c r="AS12" s="125">
        <v>2.4</v>
      </c>
      <c r="AT12" s="125">
        <v>2.1</v>
      </c>
      <c r="AU12" s="125">
        <v>14</v>
      </c>
      <c r="AV12" s="125" t="s">
        <v>271</v>
      </c>
      <c r="AW12" s="125" t="s">
        <v>300</v>
      </c>
      <c r="AX12" s="125">
        <v>0.12</v>
      </c>
      <c r="AY12" s="125" t="s">
        <v>291</v>
      </c>
      <c r="AZ12" s="125">
        <v>2.2999999999999998</v>
      </c>
      <c r="BA12" s="125" t="s">
        <v>292</v>
      </c>
      <c r="BB12" s="125">
        <v>2</v>
      </c>
      <c r="BC12" s="125" t="s">
        <v>268</v>
      </c>
      <c r="BD12" s="125" t="s">
        <v>293</v>
      </c>
      <c r="BE12" s="125" t="s">
        <v>294</v>
      </c>
      <c r="BF12" s="107" t="s">
        <v>268</v>
      </c>
      <c r="BG12" s="107" t="s">
        <v>272</v>
      </c>
      <c r="BH12" s="107" t="s">
        <v>295</v>
      </c>
      <c r="BI12" s="107" t="s">
        <v>296</v>
      </c>
      <c r="BJ12" s="125">
        <v>5</v>
      </c>
      <c r="BK12" s="78" t="s">
        <v>297</v>
      </c>
      <c r="BL12" s="141" t="s">
        <v>296</v>
      </c>
      <c r="BM12" s="106" t="s">
        <v>298</v>
      </c>
      <c r="BN12" s="120">
        <v>0.31</v>
      </c>
      <c r="BO12" s="120">
        <v>0.42</v>
      </c>
      <c r="BP12" s="120">
        <v>0.32</v>
      </c>
      <c r="BQ12" s="120">
        <v>0.69</v>
      </c>
      <c r="BR12" s="125">
        <v>0.33</v>
      </c>
      <c r="BS12" s="107">
        <v>0.87</v>
      </c>
      <c r="BT12" s="107">
        <v>0.15</v>
      </c>
      <c r="BU12" s="32">
        <v>1.7</v>
      </c>
      <c r="BV12" s="32">
        <v>0.66</v>
      </c>
      <c r="BW12" s="31">
        <v>0.92</v>
      </c>
      <c r="BX12" s="69"/>
    </row>
    <row r="13" spans="2:76" ht="20.100000000000001" customHeight="1">
      <c r="B13" s="24" t="s">
        <v>169</v>
      </c>
      <c r="C13" s="55" t="s">
        <v>221</v>
      </c>
      <c r="D13" s="75" t="s">
        <v>262</v>
      </c>
      <c r="E13" s="64">
        <v>28</v>
      </c>
      <c r="F13" s="64">
        <v>5</v>
      </c>
      <c r="G13" s="64">
        <v>12</v>
      </c>
      <c r="H13" s="64">
        <v>10</v>
      </c>
      <c r="I13" s="64">
        <v>0</v>
      </c>
      <c r="J13" s="64" t="s">
        <v>266</v>
      </c>
      <c r="K13" s="64" t="s">
        <v>262</v>
      </c>
      <c r="L13" s="64">
        <v>28</v>
      </c>
      <c r="M13" s="64">
        <v>5</v>
      </c>
      <c r="N13" s="64">
        <v>13</v>
      </c>
      <c r="O13" s="64">
        <v>10</v>
      </c>
      <c r="P13" s="64">
        <v>0</v>
      </c>
      <c r="Q13" s="109" t="s">
        <v>518</v>
      </c>
      <c r="R13" s="110">
        <v>1.7</v>
      </c>
      <c r="S13" s="110">
        <v>18.399999999999999</v>
      </c>
      <c r="T13" s="110">
        <v>62</v>
      </c>
      <c r="U13" s="110" t="s">
        <v>555</v>
      </c>
      <c r="V13" s="110">
        <v>1001.4</v>
      </c>
      <c r="W13" s="111">
        <v>26.4</v>
      </c>
      <c r="X13" s="317">
        <v>7</v>
      </c>
      <c r="Y13" s="97">
        <v>4.4999999999999997E-3</v>
      </c>
      <c r="Z13" s="121">
        <v>0.16</v>
      </c>
      <c r="AA13" s="121">
        <v>0.93</v>
      </c>
      <c r="AB13" s="122">
        <v>4.3999999999999997E-2</v>
      </c>
      <c r="AC13" s="121">
        <v>0.35</v>
      </c>
      <c r="AD13" s="121">
        <v>9.6000000000000002E-2</v>
      </c>
      <c r="AE13" s="121">
        <v>5.5999999999999999E-3</v>
      </c>
      <c r="AF13" s="98">
        <v>5.6000000000000001E-2</v>
      </c>
      <c r="AG13" s="97" t="s">
        <v>305</v>
      </c>
      <c r="AH13" s="121">
        <v>22</v>
      </c>
      <c r="AI13" s="121" t="s">
        <v>443</v>
      </c>
      <c r="AJ13" s="121" t="s">
        <v>307</v>
      </c>
      <c r="AK13" s="121" t="s">
        <v>288</v>
      </c>
      <c r="AL13" s="121" t="s">
        <v>289</v>
      </c>
      <c r="AM13" s="121" t="s">
        <v>290</v>
      </c>
      <c r="AN13" s="121">
        <v>1.1000000000000001</v>
      </c>
      <c r="AO13" s="121" t="s">
        <v>267</v>
      </c>
      <c r="AP13" s="121">
        <v>1.4</v>
      </c>
      <c r="AQ13" s="121">
        <v>46</v>
      </c>
      <c r="AR13" s="121" t="s">
        <v>299</v>
      </c>
      <c r="AS13" s="121" t="s">
        <v>310</v>
      </c>
      <c r="AT13" s="121">
        <v>1.8</v>
      </c>
      <c r="AU13" s="121" t="s">
        <v>312</v>
      </c>
      <c r="AV13" s="121">
        <v>0.52</v>
      </c>
      <c r="AW13" s="121" t="s">
        <v>300</v>
      </c>
      <c r="AX13" s="121" t="s">
        <v>313</v>
      </c>
      <c r="AY13" s="121" t="s">
        <v>291</v>
      </c>
      <c r="AZ13" s="121">
        <v>0.47</v>
      </c>
      <c r="BA13" s="121" t="s">
        <v>292</v>
      </c>
      <c r="BB13" s="121">
        <v>0.45</v>
      </c>
      <c r="BC13" s="121" t="s">
        <v>268</v>
      </c>
      <c r="BD13" s="121" t="s">
        <v>293</v>
      </c>
      <c r="BE13" s="121" t="s">
        <v>294</v>
      </c>
      <c r="BF13" s="91" t="s">
        <v>268</v>
      </c>
      <c r="BG13" s="91" t="s">
        <v>272</v>
      </c>
      <c r="BH13" s="91" t="s">
        <v>295</v>
      </c>
      <c r="BI13" s="91" t="s">
        <v>296</v>
      </c>
      <c r="BJ13" s="121">
        <v>2.2000000000000002</v>
      </c>
      <c r="BK13" s="76" t="s">
        <v>297</v>
      </c>
      <c r="BL13" s="139" t="s">
        <v>296</v>
      </c>
      <c r="BM13" s="97" t="s">
        <v>298</v>
      </c>
      <c r="BN13" s="122">
        <v>0.32</v>
      </c>
      <c r="BO13" s="122">
        <v>0.52</v>
      </c>
      <c r="BP13" s="122">
        <v>0.32</v>
      </c>
      <c r="BQ13" s="122">
        <v>0.75</v>
      </c>
      <c r="BR13" s="121">
        <v>0.36</v>
      </c>
      <c r="BS13" s="91">
        <v>0.86</v>
      </c>
      <c r="BT13" s="91">
        <v>0.12</v>
      </c>
      <c r="BU13" s="26">
        <v>1.9</v>
      </c>
      <c r="BV13" s="26">
        <v>0.59</v>
      </c>
      <c r="BW13" s="25">
        <v>1</v>
      </c>
      <c r="BX13" s="67"/>
    </row>
    <row r="14" spans="2:76" ht="20.100000000000001" customHeight="1">
      <c r="B14" s="24" t="s">
        <v>169</v>
      </c>
      <c r="C14" s="25" t="s">
        <v>186</v>
      </c>
      <c r="D14" s="76" t="s">
        <v>262</v>
      </c>
      <c r="E14" s="26">
        <v>28</v>
      </c>
      <c r="F14" s="26">
        <v>5</v>
      </c>
      <c r="G14" s="26">
        <v>13</v>
      </c>
      <c r="H14" s="26">
        <v>10</v>
      </c>
      <c r="I14" s="26">
        <v>0</v>
      </c>
      <c r="J14" s="26" t="s">
        <v>266</v>
      </c>
      <c r="K14" s="26" t="s">
        <v>262</v>
      </c>
      <c r="L14" s="26">
        <v>28</v>
      </c>
      <c r="M14" s="26">
        <v>5</v>
      </c>
      <c r="N14" s="26">
        <v>14</v>
      </c>
      <c r="O14" s="26">
        <v>10</v>
      </c>
      <c r="P14" s="26">
        <v>0</v>
      </c>
      <c r="Q14" s="97" t="s">
        <v>515</v>
      </c>
      <c r="R14" s="91">
        <v>2</v>
      </c>
      <c r="S14" s="91">
        <v>20.9</v>
      </c>
      <c r="T14" s="91">
        <v>55</v>
      </c>
      <c r="U14" s="91" t="s">
        <v>555</v>
      </c>
      <c r="V14" s="91">
        <v>1003.3</v>
      </c>
      <c r="W14" s="98">
        <v>23.2</v>
      </c>
      <c r="X14" s="317">
        <v>14</v>
      </c>
      <c r="Y14" s="97" t="s">
        <v>301</v>
      </c>
      <c r="Z14" s="121">
        <v>0.21</v>
      </c>
      <c r="AA14" s="121">
        <v>3.3</v>
      </c>
      <c r="AB14" s="122">
        <v>7.2999999999999995E-2</v>
      </c>
      <c r="AC14" s="121">
        <v>1.2</v>
      </c>
      <c r="AD14" s="121">
        <v>0.19</v>
      </c>
      <c r="AE14" s="121">
        <v>8.6E-3</v>
      </c>
      <c r="AF14" s="98">
        <v>7.1999999999999995E-2</v>
      </c>
      <c r="AG14" s="97">
        <v>110</v>
      </c>
      <c r="AH14" s="121">
        <v>28</v>
      </c>
      <c r="AI14" s="121" t="s">
        <v>443</v>
      </c>
      <c r="AJ14" s="121">
        <v>34</v>
      </c>
      <c r="AK14" s="121" t="s">
        <v>288</v>
      </c>
      <c r="AL14" s="121" t="s">
        <v>289</v>
      </c>
      <c r="AM14" s="121" t="s">
        <v>290</v>
      </c>
      <c r="AN14" s="121">
        <v>1.6</v>
      </c>
      <c r="AO14" s="121" t="s">
        <v>267</v>
      </c>
      <c r="AP14" s="121">
        <v>1.9</v>
      </c>
      <c r="AQ14" s="121">
        <v>45</v>
      </c>
      <c r="AR14" s="121" t="s">
        <v>299</v>
      </c>
      <c r="AS14" s="121" t="s">
        <v>310</v>
      </c>
      <c r="AT14" s="121" t="s">
        <v>311</v>
      </c>
      <c r="AU14" s="121">
        <v>10</v>
      </c>
      <c r="AV14" s="121">
        <v>0.34</v>
      </c>
      <c r="AW14" s="121">
        <v>1.1000000000000001</v>
      </c>
      <c r="AX14" s="121">
        <v>0.12</v>
      </c>
      <c r="AY14" s="121" t="s">
        <v>291</v>
      </c>
      <c r="AZ14" s="121">
        <v>0.53</v>
      </c>
      <c r="BA14" s="121" t="s">
        <v>292</v>
      </c>
      <c r="BB14" s="121">
        <v>0.69</v>
      </c>
      <c r="BC14" s="121" t="s">
        <v>268</v>
      </c>
      <c r="BD14" s="121" t="s">
        <v>293</v>
      </c>
      <c r="BE14" s="121" t="s">
        <v>294</v>
      </c>
      <c r="BF14" s="91" t="s">
        <v>268</v>
      </c>
      <c r="BG14" s="91" t="s">
        <v>272</v>
      </c>
      <c r="BH14" s="91" t="s">
        <v>295</v>
      </c>
      <c r="BI14" s="91" t="s">
        <v>296</v>
      </c>
      <c r="BJ14" s="121">
        <v>2.2999999999999998</v>
      </c>
      <c r="BK14" s="76" t="s">
        <v>297</v>
      </c>
      <c r="BL14" s="139" t="s">
        <v>296</v>
      </c>
      <c r="BM14" s="97" t="s">
        <v>298</v>
      </c>
      <c r="BN14" s="122">
        <v>0.55000000000000004</v>
      </c>
      <c r="BO14" s="122">
        <v>0.68</v>
      </c>
      <c r="BP14" s="122">
        <v>0.37</v>
      </c>
      <c r="BQ14" s="122">
        <v>1.4</v>
      </c>
      <c r="BR14" s="121">
        <v>0.65</v>
      </c>
      <c r="BS14" s="91">
        <v>1.4</v>
      </c>
      <c r="BT14" s="91">
        <v>0.14000000000000001</v>
      </c>
      <c r="BU14" s="26">
        <v>3</v>
      </c>
      <c r="BV14" s="26">
        <v>0.79</v>
      </c>
      <c r="BW14" s="25">
        <v>2.1</v>
      </c>
      <c r="BX14" s="67"/>
    </row>
    <row r="15" spans="2:76" ht="20.100000000000001" customHeight="1">
      <c r="B15" s="24" t="s">
        <v>169</v>
      </c>
      <c r="C15" s="25" t="s">
        <v>187</v>
      </c>
      <c r="D15" s="76" t="s">
        <v>262</v>
      </c>
      <c r="E15" s="26">
        <v>28</v>
      </c>
      <c r="F15" s="26">
        <v>5</v>
      </c>
      <c r="G15" s="26">
        <v>14</v>
      </c>
      <c r="H15" s="26">
        <v>10</v>
      </c>
      <c r="I15" s="26">
        <v>0</v>
      </c>
      <c r="J15" s="26" t="s">
        <v>266</v>
      </c>
      <c r="K15" s="26" t="s">
        <v>262</v>
      </c>
      <c r="L15" s="26">
        <v>28</v>
      </c>
      <c r="M15" s="26">
        <v>5</v>
      </c>
      <c r="N15" s="26">
        <v>15</v>
      </c>
      <c r="O15" s="26">
        <v>10</v>
      </c>
      <c r="P15" s="26">
        <v>0</v>
      </c>
      <c r="Q15" s="97" t="s">
        <v>530</v>
      </c>
      <c r="R15" s="91">
        <v>2.2999999999999998</v>
      </c>
      <c r="S15" s="91">
        <v>16.7</v>
      </c>
      <c r="T15" s="91">
        <v>52</v>
      </c>
      <c r="U15" s="91" t="s">
        <v>555</v>
      </c>
      <c r="V15" s="91">
        <v>1007.3</v>
      </c>
      <c r="W15" s="98">
        <v>25.4</v>
      </c>
      <c r="X15" s="317">
        <v>12.5</v>
      </c>
      <c r="Y15" s="97" t="s">
        <v>301</v>
      </c>
      <c r="Z15" s="121">
        <v>0.37</v>
      </c>
      <c r="AA15" s="121">
        <v>3.3</v>
      </c>
      <c r="AB15" s="122">
        <v>0.27</v>
      </c>
      <c r="AC15" s="121">
        <v>1.1000000000000001</v>
      </c>
      <c r="AD15" s="121">
        <v>0.16</v>
      </c>
      <c r="AE15" s="121">
        <v>3.5999999999999997E-2</v>
      </c>
      <c r="AF15" s="98">
        <v>4.8000000000000001E-2</v>
      </c>
      <c r="AG15" s="97">
        <v>290</v>
      </c>
      <c r="AH15" s="121">
        <v>85</v>
      </c>
      <c r="AI15" s="121" t="s">
        <v>443</v>
      </c>
      <c r="AJ15" s="121">
        <v>57</v>
      </c>
      <c r="AK15" s="121" t="s">
        <v>288</v>
      </c>
      <c r="AL15" s="121" t="s">
        <v>289</v>
      </c>
      <c r="AM15" s="121" t="s">
        <v>290</v>
      </c>
      <c r="AN15" s="121">
        <v>1.6</v>
      </c>
      <c r="AO15" s="121" t="s">
        <v>267</v>
      </c>
      <c r="AP15" s="121">
        <v>1.7</v>
      </c>
      <c r="AQ15" s="121">
        <v>38</v>
      </c>
      <c r="AR15" s="121" t="s">
        <v>299</v>
      </c>
      <c r="AS15" s="121" t="s">
        <v>310</v>
      </c>
      <c r="AT15" s="121">
        <v>3</v>
      </c>
      <c r="AU15" s="121">
        <v>9</v>
      </c>
      <c r="AV15" s="121">
        <v>1.9</v>
      </c>
      <c r="AW15" s="121">
        <v>0.62</v>
      </c>
      <c r="AX15" s="121">
        <v>0.18</v>
      </c>
      <c r="AY15" s="121" t="s">
        <v>291</v>
      </c>
      <c r="AZ15" s="121">
        <v>0.91</v>
      </c>
      <c r="BA15" s="121" t="s">
        <v>292</v>
      </c>
      <c r="BB15" s="121">
        <v>0.95</v>
      </c>
      <c r="BC15" s="121" t="s">
        <v>268</v>
      </c>
      <c r="BD15" s="121" t="s">
        <v>293</v>
      </c>
      <c r="BE15" s="121" t="s">
        <v>294</v>
      </c>
      <c r="BF15" s="91" t="s">
        <v>268</v>
      </c>
      <c r="BG15" s="91" t="s">
        <v>272</v>
      </c>
      <c r="BH15" s="91" t="s">
        <v>295</v>
      </c>
      <c r="BI15" s="91" t="s">
        <v>296</v>
      </c>
      <c r="BJ15" s="121">
        <v>4.5999999999999996</v>
      </c>
      <c r="BK15" s="76" t="s">
        <v>297</v>
      </c>
      <c r="BL15" s="139">
        <v>0.31</v>
      </c>
      <c r="BM15" s="97" t="s">
        <v>298</v>
      </c>
      <c r="BN15" s="122">
        <v>0.3</v>
      </c>
      <c r="BO15" s="122">
        <v>0.54</v>
      </c>
      <c r="BP15" s="122">
        <v>0.31</v>
      </c>
      <c r="BQ15" s="122">
        <v>1</v>
      </c>
      <c r="BR15" s="121">
        <v>0.41</v>
      </c>
      <c r="BS15" s="91">
        <v>0.98</v>
      </c>
      <c r="BT15" s="91">
        <v>0.11</v>
      </c>
      <c r="BU15" s="26">
        <v>2.2000000000000002</v>
      </c>
      <c r="BV15" s="26">
        <v>0.5</v>
      </c>
      <c r="BW15" s="25">
        <v>1.6</v>
      </c>
      <c r="BX15" s="67"/>
    </row>
    <row r="16" spans="2:76" ht="20.100000000000001" customHeight="1" thickBot="1">
      <c r="B16" s="27" t="s">
        <v>169</v>
      </c>
      <c r="C16" s="28" t="s">
        <v>188</v>
      </c>
      <c r="D16" s="77" t="s">
        <v>262</v>
      </c>
      <c r="E16" s="29">
        <v>28</v>
      </c>
      <c r="F16" s="29">
        <v>5</v>
      </c>
      <c r="G16" s="29">
        <v>15</v>
      </c>
      <c r="H16" s="29">
        <v>10</v>
      </c>
      <c r="I16" s="29">
        <v>0</v>
      </c>
      <c r="J16" s="29" t="s">
        <v>266</v>
      </c>
      <c r="K16" s="29" t="s">
        <v>262</v>
      </c>
      <c r="L16" s="29">
        <v>28</v>
      </c>
      <c r="M16" s="29">
        <v>5</v>
      </c>
      <c r="N16" s="29">
        <v>16</v>
      </c>
      <c r="O16" s="29">
        <v>10</v>
      </c>
      <c r="P16" s="29">
        <v>0</v>
      </c>
      <c r="Q16" s="112" t="s">
        <v>530</v>
      </c>
      <c r="R16" s="113">
        <v>1.7</v>
      </c>
      <c r="S16" s="113">
        <v>16</v>
      </c>
      <c r="T16" s="113">
        <v>67</v>
      </c>
      <c r="U16" s="113" t="s">
        <v>555</v>
      </c>
      <c r="V16" s="113">
        <v>1002.5</v>
      </c>
      <c r="W16" s="114">
        <v>22.8</v>
      </c>
      <c r="X16" s="318">
        <v>12</v>
      </c>
      <c r="Y16" s="112">
        <v>1.4999999999999999E-2</v>
      </c>
      <c r="Z16" s="123">
        <v>0.32</v>
      </c>
      <c r="AA16" s="123">
        <v>3.4</v>
      </c>
      <c r="AB16" s="124">
        <v>0.15</v>
      </c>
      <c r="AC16" s="123">
        <v>1.2</v>
      </c>
      <c r="AD16" s="123">
        <v>0.18</v>
      </c>
      <c r="AE16" s="123">
        <v>2.1999999999999999E-2</v>
      </c>
      <c r="AF16" s="114">
        <v>4.7E-2</v>
      </c>
      <c r="AG16" s="112">
        <v>300</v>
      </c>
      <c r="AH16" s="123">
        <v>24</v>
      </c>
      <c r="AI16" s="123" t="s">
        <v>443</v>
      </c>
      <c r="AJ16" s="123">
        <v>110</v>
      </c>
      <c r="AK16" s="123" t="s">
        <v>288</v>
      </c>
      <c r="AL16" s="123" t="s">
        <v>289</v>
      </c>
      <c r="AM16" s="123" t="s">
        <v>290</v>
      </c>
      <c r="AN16" s="123">
        <v>1.5</v>
      </c>
      <c r="AO16" s="123" t="s">
        <v>267</v>
      </c>
      <c r="AP16" s="123">
        <v>0.93</v>
      </c>
      <c r="AQ16" s="123">
        <v>15</v>
      </c>
      <c r="AR16" s="123" t="s">
        <v>299</v>
      </c>
      <c r="AS16" s="123" t="s">
        <v>310</v>
      </c>
      <c r="AT16" s="123">
        <v>1.2</v>
      </c>
      <c r="AU16" s="123" t="s">
        <v>312</v>
      </c>
      <c r="AV16" s="123">
        <v>0.86</v>
      </c>
      <c r="AW16" s="123">
        <v>1.1000000000000001</v>
      </c>
      <c r="AX16" s="123">
        <v>0.19</v>
      </c>
      <c r="AY16" s="123" t="s">
        <v>291</v>
      </c>
      <c r="AZ16" s="123">
        <v>0.27</v>
      </c>
      <c r="BA16" s="123" t="s">
        <v>292</v>
      </c>
      <c r="BB16" s="123">
        <v>0.43</v>
      </c>
      <c r="BC16" s="123" t="s">
        <v>268</v>
      </c>
      <c r="BD16" s="123" t="s">
        <v>293</v>
      </c>
      <c r="BE16" s="123" t="s">
        <v>294</v>
      </c>
      <c r="BF16" s="113" t="s">
        <v>268</v>
      </c>
      <c r="BG16" s="113">
        <v>0.15</v>
      </c>
      <c r="BH16" s="113" t="s">
        <v>295</v>
      </c>
      <c r="BI16" s="113" t="s">
        <v>296</v>
      </c>
      <c r="BJ16" s="123">
        <v>3.1</v>
      </c>
      <c r="BK16" s="77" t="s">
        <v>297</v>
      </c>
      <c r="BL16" s="140" t="s">
        <v>296</v>
      </c>
      <c r="BM16" s="112" t="s">
        <v>298</v>
      </c>
      <c r="BN16" s="124">
        <v>0.27</v>
      </c>
      <c r="BO16" s="124">
        <v>0.45</v>
      </c>
      <c r="BP16" s="124">
        <v>0.2</v>
      </c>
      <c r="BQ16" s="124">
        <v>0.81</v>
      </c>
      <c r="BR16" s="123">
        <v>0.3</v>
      </c>
      <c r="BS16" s="113">
        <v>0.93</v>
      </c>
      <c r="BT16" s="113">
        <v>0.1</v>
      </c>
      <c r="BU16" s="29">
        <v>1.7</v>
      </c>
      <c r="BV16" s="29">
        <v>0.52</v>
      </c>
      <c r="BW16" s="28">
        <v>1.2</v>
      </c>
      <c r="BX16" s="68"/>
    </row>
    <row r="17" spans="2:76" ht="20.100000000000001" customHeight="1">
      <c r="B17" s="24" t="s">
        <v>28</v>
      </c>
      <c r="C17" s="31" t="s">
        <v>189</v>
      </c>
      <c r="D17" s="78" t="s">
        <v>262</v>
      </c>
      <c r="E17" s="32">
        <v>28</v>
      </c>
      <c r="F17" s="32">
        <v>5</v>
      </c>
      <c r="G17" s="32">
        <v>16</v>
      </c>
      <c r="H17" s="32">
        <v>10</v>
      </c>
      <c r="I17" s="32">
        <v>0</v>
      </c>
      <c r="J17" s="32" t="s">
        <v>266</v>
      </c>
      <c r="K17" s="32" t="s">
        <v>262</v>
      </c>
      <c r="L17" s="32">
        <v>28</v>
      </c>
      <c r="M17" s="32">
        <v>5</v>
      </c>
      <c r="N17" s="32">
        <v>17</v>
      </c>
      <c r="O17" s="32">
        <v>10</v>
      </c>
      <c r="P17" s="32">
        <v>0</v>
      </c>
      <c r="Q17" s="106" t="s">
        <v>518</v>
      </c>
      <c r="R17" s="107">
        <v>2</v>
      </c>
      <c r="S17" s="107">
        <v>18.5</v>
      </c>
      <c r="T17" s="107">
        <v>78</v>
      </c>
      <c r="U17" s="107">
        <v>26</v>
      </c>
      <c r="V17" s="107">
        <v>995.8</v>
      </c>
      <c r="W17" s="108">
        <v>6.9</v>
      </c>
      <c r="X17" s="319">
        <v>17.7</v>
      </c>
      <c r="Y17" s="106">
        <v>4.5999999999999999E-2</v>
      </c>
      <c r="Z17" s="125">
        <v>0.38</v>
      </c>
      <c r="AA17" s="125">
        <v>5.0999999999999996</v>
      </c>
      <c r="AB17" s="120">
        <v>0.12</v>
      </c>
      <c r="AC17" s="125">
        <v>1.9</v>
      </c>
      <c r="AD17" s="125">
        <v>0.24</v>
      </c>
      <c r="AE17" s="125">
        <v>1.7999999999999999E-2</v>
      </c>
      <c r="AF17" s="108" t="s">
        <v>304</v>
      </c>
      <c r="AG17" s="106">
        <v>660</v>
      </c>
      <c r="AH17" s="125">
        <v>45</v>
      </c>
      <c r="AI17" s="125" t="s">
        <v>443</v>
      </c>
      <c r="AJ17" s="125">
        <v>350</v>
      </c>
      <c r="AK17" s="125">
        <v>75</v>
      </c>
      <c r="AL17" s="125" t="s">
        <v>289</v>
      </c>
      <c r="AM17" s="125" t="s">
        <v>290</v>
      </c>
      <c r="AN17" s="125">
        <v>3.3</v>
      </c>
      <c r="AO17" s="125" t="s">
        <v>267</v>
      </c>
      <c r="AP17" s="125">
        <v>4.4000000000000004</v>
      </c>
      <c r="AQ17" s="125">
        <v>85</v>
      </c>
      <c r="AR17" s="125" t="s">
        <v>299</v>
      </c>
      <c r="AS17" s="125">
        <v>14</v>
      </c>
      <c r="AT17" s="125">
        <v>1.5</v>
      </c>
      <c r="AU17" s="125">
        <v>20</v>
      </c>
      <c r="AV17" s="125">
        <v>0.64</v>
      </c>
      <c r="AW17" s="125">
        <v>1.5</v>
      </c>
      <c r="AX17" s="125">
        <v>0.55000000000000004</v>
      </c>
      <c r="AY17" s="125" t="s">
        <v>291</v>
      </c>
      <c r="AZ17" s="125">
        <v>0.76</v>
      </c>
      <c r="BA17" s="125" t="s">
        <v>292</v>
      </c>
      <c r="BB17" s="125">
        <v>1.1000000000000001</v>
      </c>
      <c r="BC17" s="125" t="s">
        <v>268</v>
      </c>
      <c r="BD17" s="125" t="s">
        <v>293</v>
      </c>
      <c r="BE17" s="125" t="s">
        <v>294</v>
      </c>
      <c r="BF17" s="107" t="s">
        <v>268</v>
      </c>
      <c r="BG17" s="107" t="s">
        <v>272</v>
      </c>
      <c r="BH17" s="107" t="s">
        <v>295</v>
      </c>
      <c r="BI17" s="107" t="s">
        <v>296</v>
      </c>
      <c r="BJ17" s="125">
        <v>4.5</v>
      </c>
      <c r="BK17" s="78" t="s">
        <v>297</v>
      </c>
      <c r="BL17" s="141">
        <v>0.18</v>
      </c>
      <c r="BM17" s="106" t="s">
        <v>298</v>
      </c>
      <c r="BN17" s="120">
        <v>0.28999999999999998</v>
      </c>
      <c r="BO17" s="120">
        <v>0.55000000000000004</v>
      </c>
      <c r="BP17" s="120">
        <v>0.24</v>
      </c>
      <c r="BQ17" s="120">
        <v>0.96</v>
      </c>
      <c r="BR17" s="125">
        <v>0.37</v>
      </c>
      <c r="BS17" s="107">
        <v>1.3</v>
      </c>
      <c r="BT17" s="107">
        <v>0.14000000000000001</v>
      </c>
      <c r="BU17" s="32">
        <v>2</v>
      </c>
      <c r="BV17" s="32">
        <v>0.85</v>
      </c>
      <c r="BW17" s="31">
        <v>1.7</v>
      </c>
      <c r="BX17" s="69"/>
    </row>
    <row r="18" spans="2:76" ht="20.100000000000001" customHeight="1">
      <c r="B18" s="24" t="s">
        <v>28</v>
      </c>
      <c r="C18" s="31" t="s">
        <v>190</v>
      </c>
      <c r="D18" s="78" t="s">
        <v>262</v>
      </c>
      <c r="E18" s="32">
        <v>28</v>
      </c>
      <c r="F18" s="32">
        <v>5</v>
      </c>
      <c r="G18" s="32">
        <v>17</v>
      </c>
      <c r="H18" s="32">
        <v>10</v>
      </c>
      <c r="I18" s="32">
        <v>0</v>
      </c>
      <c r="J18" s="32" t="s">
        <v>266</v>
      </c>
      <c r="K18" s="32" t="s">
        <v>262</v>
      </c>
      <c r="L18" s="32">
        <v>28</v>
      </c>
      <c r="M18" s="32">
        <v>5</v>
      </c>
      <c r="N18" s="32">
        <v>18</v>
      </c>
      <c r="O18" s="32">
        <v>10</v>
      </c>
      <c r="P18" s="32">
        <v>0</v>
      </c>
      <c r="Q18" s="106" t="s">
        <v>498</v>
      </c>
      <c r="R18" s="107">
        <v>2.1</v>
      </c>
      <c r="S18" s="107">
        <v>14.1</v>
      </c>
      <c r="T18" s="107">
        <v>80</v>
      </c>
      <c r="U18" s="107">
        <v>11.5</v>
      </c>
      <c r="V18" s="107">
        <v>998.1</v>
      </c>
      <c r="W18" s="108">
        <v>12.1</v>
      </c>
      <c r="X18" s="319">
        <v>4.4000000000000004</v>
      </c>
      <c r="Y18" s="106" t="s">
        <v>301</v>
      </c>
      <c r="Z18" s="125">
        <v>0.13</v>
      </c>
      <c r="AA18" s="125">
        <v>0.36</v>
      </c>
      <c r="AB18" s="120" t="s">
        <v>302</v>
      </c>
      <c r="AC18" s="125">
        <v>6.6000000000000003E-2</v>
      </c>
      <c r="AD18" s="125">
        <v>2.5000000000000001E-2</v>
      </c>
      <c r="AE18" s="125" t="s">
        <v>303</v>
      </c>
      <c r="AF18" s="108" t="s">
        <v>304</v>
      </c>
      <c r="AG18" s="106">
        <v>180</v>
      </c>
      <c r="AH18" s="125">
        <v>83</v>
      </c>
      <c r="AI18" s="125" t="s">
        <v>443</v>
      </c>
      <c r="AJ18" s="125">
        <v>98</v>
      </c>
      <c r="AK18" s="125" t="s">
        <v>288</v>
      </c>
      <c r="AL18" s="125" t="s">
        <v>289</v>
      </c>
      <c r="AM18" s="125" t="s">
        <v>290</v>
      </c>
      <c r="AN18" s="125">
        <v>0.15</v>
      </c>
      <c r="AO18" s="125" t="s">
        <v>267</v>
      </c>
      <c r="AP18" s="125">
        <v>1.3</v>
      </c>
      <c r="AQ18" s="125">
        <v>130</v>
      </c>
      <c r="AR18" s="125" t="s">
        <v>299</v>
      </c>
      <c r="AS18" s="125">
        <v>25</v>
      </c>
      <c r="AT18" s="125">
        <v>1</v>
      </c>
      <c r="AU18" s="125">
        <v>9.1</v>
      </c>
      <c r="AV18" s="125">
        <v>0.21</v>
      </c>
      <c r="AW18" s="125" t="s">
        <v>300</v>
      </c>
      <c r="AX18" s="125">
        <v>0.16</v>
      </c>
      <c r="AY18" s="125" t="s">
        <v>291</v>
      </c>
      <c r="AZ18" s="125">
        <v>0.79</v>
      </c>
      <c r="BA18" s="125" t="s">
        <v>292</v>
      </c>
      <c r="BB18" s="125">
        <v>1.1000000000000001</v>
      </c>
      <c r="BC18" s="125" t="s">
        <v>268</v>
      </c>
      <c r="BD18" s="125" t="s">
        <v>293</v>
      </c>
      <c r="BE18" s="125" t="s">
        <v>294</v>
      </c>
      <c r="BF18" s="107" t="s">
        <v>268</v>
      </c>
      <c r="BG18" s="107" t="s">
        <v>272</v>
      </c>
      <c r="BH18" s="107" t="s">
        <v>295</v>
      </c>
      <c r="BI18" s="107" t="s">
        <v>296</v>
      </c>
      <c r="BJ18" s="125">
        <v>1.8</v>
      </c>
      <c r="BK18" s="78" t="s">
        <v>297</v>
      </c>
      <c r="BL18" s="141" t="s">
        <v>296</v>
      </c>
      <c r="BM18" s="106" t="s">
        <v>298</v>
      </c>
      <c r="BN18" s="120">
        <v>0.22</v>
      </c>
      <c r="BO18" s="120">
        <v>0.41</v>
      </c>
      <c r="BP18" s="120">
        <v>0.24</v>
      </c>
      <c r="BQ18" s="120">
        <v>0.53</v>
      </c>
      <c r="BR18" s="125">
        <v>0.32</v>
      </c>
      <c r="BS18" s="107">
        <v>0.59</v>
      </c>
      <c r="BT18" s="107">
        <v>0.17</v>
      </c>
      <c r="BU18" s="32">
        <v>1.4</v>
      </c>
      <c r="BV18" s="32">
        <v>0.55000000000000004</v>
      </c>
      <c r="BW18" s="31">
        <v>0.89</v>
      </c>
      <c r="BX18" s="69"/>
    </row>
    <row r="19" spans="2:76" ht="20.100000000000001" customHeight="1">
      <c r="B19" s="24" t="s">
        <v>28</v>
      </c>
      <c r="C19" s="31" t="s">
        <v>191</v>
      </c>
      <c r="D19" s="78" t="s">
        <v>262</v>
      </c>
      <c r="E19" s="32">
        <v>28</v>
      </c>
      <c r="F19" s="32">
        <v>5</v>
      </c>
      <c r="G19" s="32">
        <v>18</v>
      </c>
      <c r="H19" s="32">
        <v>10</v>
      </c>
      <c r="I19" s="32">
        <v>0</v>
      </c>
      <c r="J19" s="32" t="s">
        <v>266</v>
      </c>
      <c r="K19" s="32" t="s">
        <v>262</v>
      </c>
      <c r="L19" s="32">
        <v>28</v>
      </c>
      <c r="M19" s="32">
        <v>5</v>
      </c>
      <c r="N19" s="32">
        <v>19</v>
      </c>
      <c r="O19" s="32">
        <v>10</v>
      </c>
      <c r="P19" s="32">
        <v>0</v>
      </c>
      <c r="Q19" s="106" t="s">
        <v>498</v>
      </c>
      <c r="R19" s="107">
        <v>2.5</v>
      </c>
      <c r="S19" s="107">
        <v>17.8</v>
      </c>
      <c r="T19" s="107">
        <v>45</v>
      </c>
      <c r="U19" s="107" t="s">
        <v>555</v>
      </c>
      <c r="V19" s="107">
        <v>1003.2</v>
      </c>
      <c r="W19" s="108">
        <v>29.8</v>
      </c>
      <c r="X19" s="319">
        <v>12.7</v>
      </c>
      <c r="Y19" s="106" t="s">
        <v>301</v>
      </c>
      <c r="Z19" s="125">
        <v>0.12</v>
      </c>
      <c r="AA19" s="125">
        <v>1.5</v>
      </c>
      <c r="AB19" s="120">
        <v>1.2999999999999999E-2</v>
      </c>
      <c r="AC19" s="125">
        <v>0.62</v>
      </c>
      <c r="AD19" s="125">
        <v>0.18</v>
      </c>
      <c r="AE19" s="125">
        <v>7.1999999999999998E-3</v>
      </c>
      <c r="AF19" s="108" t="s">
        <v>304</v>
      </c>
      <c r="AG19" s="106">
        <v>76</v>
      </c>
      <c r="AH19" s="125">
        <v>46</v>
      </c>
      <c r="AI19" s="125" t="s">
        <v>443</v>
      </c>
      <c r="AJ19" s="125">
        <v>76</v>
      </c>
      <c r="AK19" s="125" t="s">
        <v>288</v>
      </c>
      <c r="AL19" s="125" t="s">
        <v>289</v>
      </c>
      <c r="AM19" s="125" t="s">
        <v>290</v>
      </c>
      <c r="AN19" s="125">
        <v>0.57999999999999996</v>
      </c>
      <c r="AO19" s="125" t="s">
        <v>267</v>
      </c>
      <c r="AP19" s="125">
        <v>2</v>
      </c>
      <c r="AQ19" s="125">
        <v>37</v>
      </c>
      <c r="AR19" s="125" t="s">
        <v>299</v>
      </c>
      <c r="AS19" s="125">
        <v>1</v>
      </c>
      <c r="AT19" s="125">
        <v>2.6</v>
      </c>
      <c r="AU19" s="125">
        <v>17</v>
      </c>
      <c r="AV19" s="125">
        <v>0.79</v>
      </c>
      <c r="AW19" s="125" t="s">
        <v>300</v>
      </c>
      <c r="AX19" s="125">
        <v>0.23</v>
      </c>
      <c r="AY19" s="125" t="s">
        <v>291</v>
      </c>
      <c r="AZ19" s="125">
        <v>0.81</v>
      </c>
      <c r="BA19" s="125" t="s">
        <v>292</v>
      </c>
      <c r="BB19" s="125">
        <v>1.3</v>
      </c>
      <c r="BC19" s="125" t="s">
        <v>268</v>
      </c>
      <c r="BD19" s="125" t="s">
        <v>293</v>
      </c>
      <c r="BE19" s="125" t="s">
        <v>294</v>
      </c>
      <c r="BF19" s="107" t="s">
        <v>268</v>
      </c>
      <c r="BG19" s="107">
        <v>0.14000000000000001</v>
      </c>
      <c r="BH19" s="107" t="s">
        <v>295</v>
      </c>
      <c r="BI19" s="107" t="s">
        <v>296</v>
      </c>
      <c r="BJ19" s="125">
        <v>8.5</v>
      </c>
      <c r="BK19" s="78" t="s">
        <v>297</v>
      </c>
      <c r="BL19" s="141">
        <v>0.15</v>
      </c>
      <c r="BM19" s="106" t="s">
        <v>298</v>
      </c>
      <c r="BN19" s="120">
        <v>0.49</v>
      </c>
      <c r="BO19" s="120">
        <v>0.94</v>
      </c>
      <c r="BP19" s="120">
        <v>0.59</v>
      </c>
      <c r="BQ19" s="120">
        <v>1.7</v>
      </c>
      <c r="BR19" s="125">
        <v>1.3</v>
      </c>
      <c r="BS19" s="107">
        <v>1.2</v>
      </c>
      <c r="BT19" s="107">
        <v>0.12</v>
      </c>
      <c r="BU19" s="32">
        <v>3.7</v>
      </c>
      <c r="BV19" s="32">
        <v>0.92</v>
      </c>
      <c r="BW19" s="31">
        <v>3.1</v>
      </c>
      <c r="BX19" s="69"/>
    </row>
    <row r="20" spans="2:76" ht="20.100000000000001" customHeight="1">
      <c r="B20" s="18" t="s">
        <v>28</v>
      </c>
      <c r="C20" s="33" t="s">
        <v>192</v>
      </c>
      <c r="D20" s="79" t="s">
        <v>262</v>
      </c>
      <c r="E20" s="34">
        <v>28</v>
      </c>
      <c r="F20" s="34">
        <v>5</v>
      </c>
      <c r="G20" s="34">
        <v>19</v>
      </c>
      <c r="H20" s="34">
        <v>10</v>
      </c>
      <c r="I20" s="34">
        <v>0</v>
      </c>
      <c r="J20" s="34" t="s">
        <v>266</v>
      </c>
      <c r="K20" s="34" t="s">
        <v>262</v>
      </c>
      <c r="L20" s="34">
        <v>28</v>
      </c>
      <c r="M20" s="34">
        <v>5</v>
      </c>
      <c r="N20" s="34">
        <v>20</v>
      </c>
      <c r="O20" s="34">
        <v>10</v>
      </c>
      <c r="P20" s="34">
        <v>0</v>
      </c>
      <c r="Q20" s="115" t="s">
        <v>493</v>
      </c>
      <c r="R20" s="116">
        <v>2</v>
      </c>
      <c r="S20" s="116">
        <v>16.5</v>
      </c>
      <c r="T20" s="116">
        <v>50</v>
      </c>
      <c r="U20" s="116" t="s">
        <v>555</v>
      </c>
      <c r="V20" s="116">
        <v>1004.8</v>
      </c>
      <c r="W20" s="117">
        <v>25.6</v>
      </c>
      <c r="X20" s="320">
        <v>10.6</v>
      </c>
      <c r="Y20" s="115">
        <v>6.7000000000000002E-3</v>
      </c>
      <c r="Z20" s="126">
        <v>0.15</v>
      </c>
      <c r="AA20" s="126">
        <v>1.3</v>
      </c>
      <c r="AB20" s="127">
        <v>4.9000000000000002E-2</v>
      </c>
      <c r="AC20" s="126">
        <v>0.5</v>
      </c>
      <c r="AD20" s="126">
        <v>8.1000000000000003E-2</v>
      </c>
      <c r="AE20" s="126">
        <v>1.0999999999999999E-2</v>
      </c>
      <c r="AF20" s="117">
        <v>6.2E-2</v>
      </c>
      <c r="AG20" s="115">
        <v>120</v>
      </c>
      <c r="AH20" s="126">
        <v>36</v>
      </c>
      <c r="AI20" s="126" t="s">
        <v>443</v>
      </c>
      <c r="AJ20" s="126">
        <v>60</v>
      </c>
      <c r="AK20" s="126" t="s">
        <v>288</v>
      </c>
      <c r="AL20" s="126" t="s">
        <v>289</v>
      </c>
      <c r="AM20" s="126" t="s">
        <v>290</v>
      </c>
      <c r="AN20" s="126">
        <v>0.46</v>
      </c>
      <c r="AO20" s="126" t="s">
        <v>267</v>
      </c>
      <c r="AP20" s="126">
        <v>0.9</v>
      </c>
      <c r="AQ20" s="126">
        <v>18</v>
      </c>
      <c r="AR20" s="126" t="s">
        <v>299</v>
      </c>
      <c r="AS20" s="126" t="s">
        <v>310</v>
      </c>
      <c r="AT20" s="126">
        <v>1.7</v>
      </c>
      <c r="AU20" s="126" t="s">
        <v>312</v>
      </c>
      <c r="AV20" s="126">
        <v>1.1000000000000001</v>
      </c>
      <c r="AW20" s="126" t="s">
        <v>300</v>
      </c>
      <c r="AX20" s="126">
        <v>0.16</v>
      </c>
      <c r="AY20" s="126" t="s">
        <v>291</v>
      </c>
      <c r="AZ20" s="126">
        <v>0.39</v>
      </c>
      <c r="BA20" s="126" t="s">
        <v>292</v>
      </c>
      <c r="BB20" s="126">
        <v>0.7</v>
      </c>
      <c r="BC20" s="126" t="s">
        <v>268</v>
      </c>
      <c r="BD20" s="126" t="s">
        <v>293</v>
      </c>
      <c r="BE20" s="126" t="s">
        <v>294</v>
      </c>
      <c r="BF20" s="116">
        <v>0.12</v>
      </c>
      <c r="BG20" s="116" t="s">
        <v>272</v>
      </c>
      <c r="BH20" s="116" t="s">
        <v>295</v>
      </c>
      <c r="BI20" s="116" t="s">
        <v>296</v>
      </c>
      <c r="BJ20" s="126">
        <v>4.2</v>
      </c>
      <c r="BK20" s="79" t="s">
        <v>297</v>
      </c>
      <c r="BL20" s="142">
        <v>0.16</v>
      </c>
      <c r="BM20" s="115" t="s">
        <v>298</v>
      </c>
      <c r="BN20" s="127">
        <v>0.4</v>
      </c>
      <c r="BO20" s="127">
        <v>0.82</v>
      </c>
      <c r="BP20" s="127">
        <v>0.55000000000000004</v>
      </c>
      <c r="BQ20" s="127">
        <v>1.4</v>
      </c>
      <c r="BR20" s="126">
        <v>1</v>
      </c>
      <c r="BS20" s="116">
        <v>1</v>
      </c>
      <c r="BT20" s="116">
        <v>8.7999999999999995E-2</v>
      </c>
      <c r="BU20" s="34">
        <v>3.2</v>
      </c>
      <c r="BV20" s="34">
        <v>0.69</v>
      </c>
      <c r="BW20" s="33">
        <v>2.6</v>
      </c>
      <c r="BX20" s="70"/>
    </row>
    <row r="21" spans="2:76" ht="20.100000000000001" customHeight="1">
      <c r="B21" s="36"/>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row>
    <row r="22" spans="2:76" ht="18.75" customHeight="1">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row>
    <row r="23" spans="2:76" ht="20.100000000000001" customHeight="1">
      <c r="B23" s="393" t="s">
        <v>0</v>
      </c>
      <c r="C23" s="394"/>
      <c r="D23" s="379"/>
      <c r="E23" s="380"/>
      <c r="F23" s="380"/>
      <c r="G23" s="380"/>
      <c r="H23" s="380"/>
      <c r="I23" s="380"/>
      <c r="J23" s="380"/>
      <c r="K23" s="380"/>
      <c r="L23" s="380"/>
      <c r="M23" s="380"/>
      <c r="N23" s="380"/>
      <c r="O23" s="380"/>
      <c r="P23" s="381"/>
      <c r="Q23" s="379"/>
      <c r="R23" s="380"/>
      <c r="S23" s="380"/>
      <c r="T23" s="380"/>
      <c r="U23" s="380"/>
      <c r="V23" s="380"/>
      <c r="W23" s="381"/>
      <c r="X23" s="38"/>
      <c r="Y23" s="119">
        <v>4.0000000000000001E-3</v>
      </c>
      <c r="Z23" s="118">
        <v>1.7999999999999999E-2</v>
      </c>
      <c r="AA23" s="118">
        <v>6.0000000000000001E-3</v>
      </c>
      <c r="AB23" s="119">
        <v>1.0999999999999999E-2</v>
      </c>
      <c r="AC23" s="118">
        <v>5.3E-3</v>
      </c>
      <c r="AD23" s="118">
        <v>6.7999999999999996E-3</v>
      </c>
      <c r="AE23" s="118">
        <v>2.8E-3</v>
      </c>
      <c r="AF23" s="96">
        <v>2.9000000000000001E-2</v>
      </c>
      <c r="AG23" s="119">
        <v>37</v>
      </c>
      <c r="AH23" s="118">
        <v>17</v>
      </c>
      <c r="AI23" s="118" t="s">
        <v>443</v>
      </c>
      <c r="AJ23" s="118">
        <v>19</v>
      </c>
      <c r="AK23" s="118">
        <v>51</v>
      </c>
      <c r="AL23" s="118">
        <v>0.08</v>
      </c>
      <c r="AM23" s="118">
        <v>9.5</v>
      </c>
      <c r="AN23" s="118">
        <v>7.8E-2</v>
      </c>
      <c r="AO23" s="118">
        <v>1.5</v>
      </c>
      <c r="AP23" s="118">
        <v>0.32</v>
      </c>
      <c r="AQ23" s="118">
        <v>15</v>
      </c>
      <c r="AR23" s="118">
        <v>6.9000000000000006E-2</v>
      </c>
      <c r="AS23" s="118">
        <v>1</v>
      </c>
      <c r="AT23" s="118">
        <v>0.92</v>
      </c>
      <c r="AU23" s="118">
        <v>8.6</v>
      </c>
      <c r="AV23" s="118">
        <v>0.14000000000000001</v>
      </c>
      <c r="AW23" s="118">
        <v>0.46</v>
      </c>
      <c r="AX23" s="118">
        <v>8.4000000000000005E-2</v>
      </c>
      <c r="AY23" s="118">
        <v>0.68</v>
      </c>
      <c r="AZ23" s="118">
        <v>5.5E-2</v>
      </c>
      <c r="BA23" s="118">
        <v>0.1</v>
      </c>
      <c r="BB23" s="118">
        <v>0.33</v>
      </c>
      <c r="BC23" s="118">
        <v>0.11</v>
      </c>
      <c r="BD23" s="118">
        <v>0.21</v>
      </c>
      <c r="BE23" s="118">
        <v>5.2999999999999999E-2</v>
      </c>
      <c r="BF23" s="95">
        <v>0.11</v>
      </c>
      <c r="BG23" s="129">
        <v>0.12</v>
      </c>
      <c r="BH23" s="129">
        <v>0.33</v>
      </c>
      <c r="BI23" s="129">
        <v>0.13</v>
      </c>
      <c r="BJ23" s="129">
        <v>0.21</v>
      </c>
      <c r="BK23" s="129">
        <v>0.22</v>
      </c>
      <c r="BL23" s="130">
        <v>0.13</v>
      </c>
      <c r="BM23" s="93">
        <v>4.8000000000000001E-2</v>
      </c>
      <c r="BN23" s="119">
        <v>4.2999999999999997E-2</v>
      </c>
      <c r="BO23" s="119">
        <v>5.0999999999999997E-2</v>
      </c>
      <c r="BP23" s="119">
        <v>3.6999999999999998E-2</v>
      </c>
      <c r="BQ23" s="119">
        <v>7.2999999999999995E-2</v>
      </c>
      <c r="BR23" s="118">
        <v>2.7E-2</v>
      </c>
      <c r="BS23" s="95">
        <v>3.9E-2</v>
      </c>
      <c r="BT23" s="95">
        <v>3.5000000000000003E-2</v>
      </c>
      <c r="BU23" s="136"/>
      <c r="BV23" s="136"/>
      <c r="BW23" s="23">
        <v>0.27</v>
      </c>
      <c r="BX23" s="71"/>
    </row>
    <row r="24" spans="2:76" ht="20.100000000000001" customHeight="1">
      <c r="B24" s="395" t="s">
        <v>1</v>
      </c>
      <c r="C24" s="396"/>
      <c r="D24" s="382"/>
      <c r="E24" s="383"/>
      <c r="F24" s="383"/>
      <c r="G24" s="383"/>
      <c r="H24" s="383"/>
      <c r="I24" s="383"/>
      <c r="J24" s="383"/>
      <c r="K24" s="383"/>
      <c r="L24" s="383"/>
      <c r="M24" s="383"/>
      <c r="N24" s="383"/>
      <c r="O24" s="383"/>
      <c r="P24" s="384"/>
      <c r="Q24" s="382"/>
      <c r="R24" s="383"/>
      <c r="S24" s="383"/>
      <c r="T24" s="383"/>
      <c r="U24" s="383"/>
      <c r="V24" s="383"/>
      <c r="W24" s="384"/>
      <c r="X24" s="39"/>
      <c r="Y24" s="127">
        <v>1.2999999999999999E-2</v>
      </c>
      <c r="Z24" s="126">
        <v>5.8999999999999997E-2</v>
      </c>
      <c r="AA24" s="126">
        <v>0.02</v>
      </c>
      <c r="AB24" s="127">
        <v>3.6999999999999998E-2</v>
      </c>
      <c r="AC24" s="126">
        <v>1.7999999999999999E-2</v>
      </c>
      <c r="AD24" s="126">
        <v>2.3E-2</v>
      </c>
      <c r="AE24" s="126">
        <v>9.1999999999999998E-3</v>
      </c>
      <c r="AF24" s="117">
        <v>9.5000000000000001E-2</v>
      </c>
      <c r="AG24" s="127">
        <v>120</v>
      </c>
      <c r="AH24" s="126">
        <v>56</v>
      </c>
      <c r="AI24" s="126" t="s">
        <v>443</v>
      </c>
      <c r="AJ24" s="126">
        <v>65</v>
      </c>
      <c r="AK24" s="126">
        <v>170</v>
      </c>
      <c r="AL24" s="126">
        <v>0.27</v>
      </c>
      <c r="AM24" s="126">
        <v>32</v>
      </c>
      <c r="AN24" s="126">
        <v>0.26</v>
      </c>
      <c r="AO24" s="126">
        <v>5.0999999999999996</v>
      </c>
      <c r="AP24" s="126">
        <v>1.1000000000000001</v>
      </c>
      <c r="AQ24" s="126">
        <v>50</v>
      </c>
      <c r="AR24" s="126">
        <v>0.23</v>
      </c>
      <c r="AS24" s="126">
        <v>3.4</v>
      </c>
      <c r="AT24" s="126">
        <v>3.1</v>
      </c>
      <c r="AU24" s="126">
        <v>29</v>
      </c>
      <c r="AV24" s="126">
        <v>0.48</v>
      </c>
      <c r="AW24" s="126">
        <v>1.5</v>
      </c>
      <c r="AX24" s="126">
        <v>0.28000000000000003</v>
      </c>
      <c r="AY24" s="126">
        <v>2.2999999999999998</v>
      </c>
      <c r="AZ24" s="126">
        <v>0.18</v>
      </c>
      <c r="BA24" s="126">
        <v>0.33</v>
      </c>
      <c r="BB24" s="126">
        <v>1.1000000000000001</v>
      </c>
      <c r="BC24" s="126">
        <v>0.35</v>
      </c>
      <c r="BD24" s="126">
        <v>0.72</v>
      </c>
      <c r="BE24" s="126">
        <v>0.18</v>
      </c>
      <c r="BF24" s="116">
        <v>0.38</v>
      </c>
      <c r="BG24" s="116">
        <v>0.4</v>
      </c>
      <c r="BH24" s="116">
        <v>1.1000000000000001</v>
      </c>
      <c r="BI24" s="116">
        <v>0.43</v>
      </c>
      <c r="BJ24" s="116">
        <v>0.71</v>
      </c>
      <c r="BK24" s="116">
        <v>0.73</v>
      </c>
      <c r="BL24" s="126">
        <v>0.44</v>
      </c>
      <c r="BM24" s="115">
        <v>0.16</v>
      </c>
      <c r="BN24" s="127">
        <v>0.14000000000000001</v>
      </c>
      <c r="BO24" s="127">
        <v>0.17</v>
      </c>
      <c r="BP24" s="127">
        <v>0.12</v>
      </c>
      <c r="BQ24" s="127">
        <v>0.24</v>
      </c>
      <c r="BR24" s="126">
        <v>0.09</v>
      </c>
      <c r="BS24" s="116">
        <v>0.13</v>
      </c>
      <c r="BT24" s="116">
        <v>0.12</v>
      </c>
      <c r="BU24" s="34"/>
      <c r="BV24" s="34"/>
      <c r="BW24" s="33">
        <v>0.91</v>
      </c>
      <c r="BX24" s="70"/>
    </row>
    <row r="25" spans="2:76" ht="20.100000000000001" customHeight="1">
      <c r="B25" s="397" t="s">
        <v>29</v>
      </c>
      <c r="C25" s="389"/>
      <c r="D25" s="391"/>
      <c r="E25" s="398"/>
      <c r="F25" s="398"/>
      <c r="G25" s="398"/>
      <c r="H25" s="398"/>
      <c r="I25" s="398"/>
      <c r="J25" s="398"/>
      <c r="K25" s="398"/>
      <c r="L25" s="398"/>
      <c r="M25" s="398"/>
      <c r="N25" s="398"/>
      <c r="O25" s="398"/>
      <c r="P25" s="388"/>
      <c r="Q25" s="376"/>
      <c r="R25" s="373"/>
      <c r="S25" s="373"/>
      <c r="T25" s="373"/>
      <c r="U25" s="373"/>
      <c r="V25" s="373"/>
      <c r="W25" s="388"/>
      <c r="X25" s="388"/>
      <c r="Y25" s="373"/>
      <c r="Z25" s="373"/>
      <c r="AA25" s="385"/>
      <c r="AB25" s="373"/>
      <c r="AC25" s="373"/>
      <c r="AD25" s="373"/>
      <c r="AE25" s="373"/>
      <c r="AF25" s="373"/>
      <c r="AG25" s="376"/>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14"/>
      <c r="BK25" s="14"/>
      <c r="BL25" s="373"/>
      <c r="BM25" s="376"/>
      <c r="BN25" s="373"/>
      <c r="BO25" s="373"/>
      <c r="BP25" s="373"/>
      <c r="BQ25" s="373"/>
      <c r="BR25" s="373"/>
      <c r="BS25" s="373"/>
      <c r="BT25" s="373"/>
      <c r="BU25" s="373"/>
      <c r="BV25" s="373"/>
      <c r="BW25" s="385"/>
      <c r="BX25" s="405"/>
    </row>
    <row r="26" spans="2:76" ht="20.100000000000001" customHeight="1">
      <c r="B26" s="397"/>
      <c r="C26" s="389"/>
      <c r="D26" s="397"/>
      <c r="E26" s="399"/>
      <c r="F26" s="399"/>
      <c r="G26" s="399"/>
      <c r="H26" s="399"/>
      <c r="I26" s="399"/>
      <c r="J26" s="399"/>
      <c r="K26" s="399"/>
      <c r="L26" s="399"/>
      <c r="M26" s="399"/>
      <c r="N26" s="399"/>
      <c r="O26" s="399"/>
      <c r="P26" s="389"/>
      <c r="Q26" s="377"/>
      <c r="R26" s="374"/>
      <c r="S26" s="374"/>
      <c r="T26" s="374"/>
      <c r="U26" s="374"/>
      <c r="V26" s="374"/>
      <c r="W26" s="389"/>
      <c r="X26" s="389"/>
      <c r="Y26" s="374"/>
      <c r="Z26" s="374"/>
      <c r="AA26" s="386"/>
      <c r="AB26" s="374"/>
      <c r="AC26" s="374"/>
      <c r="AD26" s="374"/>
      <c r="AE26" s="374"/>
      <c r="AF26" s="374"/>
      <c r="AG26" s="377"/>
      <c r="AH26" s="374"/>
      <c r="AI26" s="374"/>
      <c r="AJ26" s="374"/>
      <c r="AK26" s="374"/>
      <c r="AL26" s="374"/>
      <c r="AM26" s="374"/>
      <c r="AN26" s="374"/>
      <c r="AO26" s="374"/>
      <c r="AP26" s="374"/>
      <c r="AQ26" s="374"/>
      <c r="AR26" s="374"/>
      <c r="AS26" s="374"/>
      <c r="AT26" s="374"/>
      <c r="AU26" s="374"/>
      <c r="AV26" s="374"/>
      <c r="AW26" s="374"/>
      <c r="AX26" s="374"/>
      <c r="AY26" s="374"/>
      <c r="AZ26" s="374"/>
      <c r="BA26" s="374"/>
      <c r="BB26" s="374"/>
      <c r="BC26" s="374"/>
      <c r="BD26" s="374"/>
      <c r="BE26" s="374"/>
      <c r="BF26" s="374"/>
      <c r="BG26" s="374"/>
      <c r="BH26" s="374"/>
      <c r="BI26" s="374"/>
      <c r="BJ26" s="135"/>
      <c r="BK26" s="135"/>
      <c r="BL26" s="374"/>
      <c r="BM26" s="377"/>
      <c r="BN26" s="374"/>
      <c r="BO26" s="374"/>
      <c r="BP26" s="374"/>
      <c r="BQ26" s="374"/>
      <c r="BR26" s="374"/>
      <c r="BS26" s="374"/>
      <c r="BT26" s="374"/>
      <c r="BU26" s="374"/>
      <c r="BV26" s="374"/>
      <c r="BW26" s="386"/>
      <c r="BX26" s="406"/>
    </row>
    <row r="27" spans="2:76" ht="20.100000000000001" customHeight="1">
      <c r="B27" s="392"/>
      <c r="C27" s="390"/>
      <c r="D27" s="392"/>
      <c r="E27" s="400"/>
      <c r="F27" s="400"/>
      <c r="G27" s="400"/>
      <c r="H27" s="400"/>
      <c r="I27" s="400"/>
      <c r="J27" s="400"/>
      <c r="K27" s="400"/>
      <c r="L27" s="400"/>
      <c r="M27" s="400"/>
      <c r="N27" s="400"/>
      <c r="O27" s="400"/>
      <c r="P27" s="390"/>
      <c r="Q27" s="378"/>
      <c r="R27" s="375"/>
      <c r="S27" s="375"/>
      <c r="T27" s="375"/>
      <c r="U27" s="375"/>
      <c r="V27" s="375"/>
      <c r="W27" s="390"/>
      <c r="X27" s="390"/>
      <c r="Y27" s="375"/>
      <c r="Z27" s="375"/>
      <c r="AA27" s="387"/>
      <c r="AB27" s="375"/>
      <c r="AC27" s="375"/>
      <c r="AD27" s="375"/>
      <c r="AE27" s="375"/>
      <c r="AF27" s="375"/>
      <c r="AG27" s="378"/>
      <c r="AH27" s="375"/>
      <c r="AI27" s="375"/>
      <c r="AJ27" s="375"/>
      <c r="AK27" s="375"/>
      <c r="AL27" s="375"/>
      <c r="AM27" s="375"/>
      <c r="AN27" s="375"/>
      <c r="AO27" s="375"/>
      <c r="AP27" s="375"/>
      <c r="AQ27" s="375"/>
      <c r="AR27" s="375"/>
      <c r="AS27" s="375"/>
      <c r="AT27" s="375"/>
      <c r="AU27" s="375"/>
      <c r="AV27" s="375"/>
      <c r="AW27" s="375"/>
      <c r="AX27" s="375"/>
      <c r="AY27" s="375"/>
      <c r="AZ27" s="375"/>
      <c r="BA27" s="375"/>
      <c r="BB27" s="375"/>
      <c r="BC27" s="375"/>
      <c r="BD27" s="375"/>
      <c r="BE27" s="375"/>
      <c r="BF27" s="375"/>
      <c r="BG27" s="375"/>
      <c r="BH27" s="375"/>
      <c r="BI27" s="375"/>
      <c r="BJ27" s="19"/>
      <c r="BK27" s="19"/>
      <c r="BL27" s="375"/>
      <c r="BM27" s="378"/>
      <c r="BN27" s="375"/>
      <c r="BO27" s="375"/>
      <c r="BP27" s="375"/>
      <c r="BQ27" s="375"/>
      <c r="BR27" s="375"/>
      <c r="BS27" s="375"/>
      <c r="BT27" s="375"/>
      <c r="BU27" s="375"/>
      <c r="BV27" s="375"/>
      <c r="BW27" s="387"/>
      <c r="BX27" s="348"/>
    </row>
    <row r="28" spans="2:76" ht="17.25">
      <c r="B28" s="7"/>
      <c r="C28" s="7"/>
      <c r="D28" s="40" t="s">
        <v>39</v>
      </c>
      <c r="E28" s="7"/>
      <c r="F28" s="7"/>
      <c r="G28" s="7"/>
      <c r="H28" s="7"/>
      <c r="I28" s="7"/>
      <c r="J28" s="7"/>
      <c r="K28" s="7"/>
      <c r="L28" s="7"/>
      <c r="M28" s="7"/>
      <c r="N28" s="7"/>
      <c r="O28" s="7"/>
      <c r="P28" s="7"/>
      <c r="R28" s="7"/>
      <c r="S28" s="7"/>
      <c r="T28" s="7"/>
      <c r="U28" s="7"/>
      <c r="V28" s="7"/>
      <c r="W28" s="7"/>
      <c r="X28" s="40"/>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row>
    <row r="29" spans="2:76" ht="17.25">
      <c r="B29" s="7"/>
      <c r="C29" s="7"/>
      <c r="D29" s="81" t="s">
        <v>747</v>
      </c>
      <c r="E29" s="82"/>
      <c r="F29" s="82"/>
      <c r="G29" s="82"/>
      <c r="H29" s="82"/>
      <c r="I29" s="82"/>
      <c r="J29" s="82"/>
      <c r="K29" s="82"/>
      <c r="L29" s="82"/>
      <c r="M29" s="82"/>
      <c r="N29" s="82"/>
      <c r="O29" s="82"/>
      <c r="P29" s="82"/>
      <c r="Q29" s="83"/>
      <c r="R29" s="82"/>
      <c r="S29" s="82"/>
      <c r="T29" s="82"/>
      <c r="U29" s="82"/>
      <c r="V29" s="82"/>
      <c r="W29" s="82"/>
      <c r="X29" s="81"/>
      <c r="Y29" s="82"/>
      <c r="Z29" s="82"/>
      <c r="AA29" s="82"/>
      <c r="AB29" s="82"/>
      <c r="AC29" s="82"/>
      <c r="AD29" s="82"/>
      <c r="AE29" s="82"/>
      <c r="AF29" s="82"/>
      <c r="AG29" s="82"/>
      <c r="AH29" s="82"/>
      <c r="AI29" s="82"/>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row>
    <row r="30" spans="2:76" ht="23.25" customHeight="1">
      <c r="B30" s="7"/>
      <c r="C30" s="7"/>
      <c r="D30" s="81" t="s">
        <v>263</v>
      </c>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row>
  </sheetData>
  <mergeCells count="75">
    <mergeCell ref="D2:I2"/>
    <mergeCell ref="BN25:BN27"/>
    <mergeCell ref="AI25:AI27"/>
    <mergeCell ref="AR25:AR27"/>
    <mergeCell ref="AS25:AS27"/>
    <mergeCell ref="BC25:BC27"/>
    <mergeCell ref="BB25:BB27"/>
    <mergeCell ref="AN25:AN27"/>
    <mergeCell ref="AM25:AM27"/>
    <mergeCell ref="AL25:AL27"/>
    <mergeCell ref="K6:L6"/>
    <mergeCell ref="Q4:W4"/>
    <mergeCell ref="Y4:AF4"/>
    <mergeCell ref="AG4:BL4"/>
    <mergeCell ref="BM4:BW4"/>
    <mergeCell ref="D4:P4"/>
    <mergeCell ref="AK25:AK27"/>
    <mergeCell ref="BH25:BH27"/>
    <mergeCell ref="AV25:AV27"/>
    <mergeCell ref="AU25:AU27"/>
    <mergeCell ref="AT25:AT27"/>
    <mergeCell ref="AW25:AW27"/>
    <mergeCell ref="AP25:AP27"/>
    <mergeCell ref="AX25:AX27"/>
    <mergeCell ref="BG25:BG27"/>
    <mergeCell ref="AQ25:AQ27"/>
    <mergeCell ref="AY25:AY27"/>
    <mergeCell ref="BO25:BO27"/>
    <mergeCell ref="BX25:BX27"/>
    <mergeCell ref="BA25:BA27"/>
    <mergeCell ref="AZ25:AZ27"/>
    <mergeCell ref="BL25:BL27"/>
    <mergeCell ref="BF25:BF27"/>
    <mergeCell ref="BV25:BV27"/>
    <mergeCell ref="BU25:BU27"/>
    <mergeCell ref="BT25:BT27"/>
    <mergeCell ref="BS25:BS27"/>
    <mergeCell ref="BR25:BR27"/>
    <mergeCell ref="BM25:BM27"/>
    <mergeCell ref="BP25:BP27"/>
    <mergeCell ref="BI25:BI27"/>
    <mergeCell ref="BE25:BE27"/>
    <mergeCell ref="BD25:BD27"/>
    <mergeCell ref="B5:C6"/>
    <mergeCell ref="B23:C23"/>
    <mergeCell ref="B24:C24"/>
    <mergeCell ref="B25:C27"/>
    <mergeCell ref="S25:S27"/>
    <mergeCell ref="R25:R27"/>
    <mergeCell ref="D25:P27"/>
    <mergeCell ref="D23:P24"/>
    <mergeCell ref="D6:E6"/>
    <mergeCell ref="D5:P5"/>
    <mergeCell ref="BW25:BW27"/>
    <mergeCell ref="W25:W27"/>
    <mergeCell ref="V25:V27"/>
    <mergeCell ref="U25:U27"/>
    <mergeCell ref="T25:T27"/>
    <mergeCell ref="X25:X27"/>
    <mergeCell ref="AA25:AA27"/>
    <mergeCell ref="Z25:Z27"/>
    <mergeCell ref="Y25:Y27"/>
    <mergeCell ref="AF25:AF27"/>
    <mergeCell ref="AE25:AE27"/>
    <mergeCell ref="AD25:AD27"/>
    <mergeCell ref="AC25:AC27"/>
    <mergeCell ref="AB25:AB27"/>
    <mergeCell ref="AO25:AO27"/>
    <mergeCell ref="BQ25:BQ27"/>
    <mergeCell ref="AJ25:AJ27"/>
    <mergeCell ref="AH25:AH27"/>
    <mergeCell ref="AG25:AG27"/>
    <mergeCell ref="Q23:W24"/>
    <mergeCell ref="Q5:Q6"/>
    <mergeCell ref="Q25:Q27"/>
  </mergeCells>
  <phoneticPr fontId="3"/>
  <dataValidations disablePrompts="1" count="1">
    <dataValidation type="list" allowBlank="1" sqref="Y3:Z3">
      <formula1>$Y$31:$Y$37</formula1>
    </dataValidation>
  </dataValidations>
  <pageMargins left="0.70866141732283472" right="0.51181102362204722" top="0.74803149606299213" bottom="0.74803149606299213" header="0.31496062992125984" footer="0.31496062992125984"/>
  <pageSetup paperSize="9" scale="52"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B1:BX30"/>
  <sheetViews>
    <sheetView view="pageBreakPreview" topLeftCell="A22" zoomScale="70" zoomScaleNormal="70" zoomScaleSheetLayoutView="70" workbookViewId="0">
      <selection activeCell="D30" sqref="D30"/>
    </sheetView>
  </sheetViews>
  <sheetFormatPr defaultRowHeight="13.5"/>
  <cols>
    <col min="1" max="1" width="3.375" customWidth="1"/>
    <col min="2" max="2" width="3.375" bestFit="1" customWidth="1"/>
    <col min="3" max="3" width="17.125" customWidth="1"/>
    <col min="4" max="4" width="3.375" customWidth="1"/>
    <col min="5" max="10" width="4.125" customWidth="1"/>
    <col min="11" max="11" width="3.375" customWidth="1"/>
    <col min="12" max="16" width="4.125" customWidth="1"/>
    <col min="17" max="23" width="7" customWidth="1"/>
    <col min="24" max="76" width="7.25" customWidth="1"/>
  </cols>
  <sheetData>
    <row r="1" spans="2:76" ht="30.75" customHeight="1" thickBot="1">
      <c r="C1" s="6" t="s">
        <v>26</v>
      </c>
      <c r="D1" s="6"/>
      <c r="E1" s="6"/>
      <c r="F1" s="6"/>
      <c r="G1" s="6"/>
      <c r="H1" s="6"/>
      <c r="I1" s="6"/>
      <c r="J1" s="6"/>
      <c r="K1" s="6"/>
      <c r="L1" s="6"/>
      <c r="M1" s="6"/>
      <c r="N1" s="6"/>
      <c r="O1" s="6"/>
      <c r="P1" s="6"/>
      <c r="Q1" s="6"/>
      <c r="R1" s="6"/>
      <c r="S1" s="6"/>
      <c r="T1" s="6"/>
      <c r="U1" s="6"/>
      <c r="V1" s="6"/>
      <c r="W1" s="6"/>
    </row>
    <row r="2" spans="2:76" ht="30.75" customHeight="1" thickBot="1">
      <c r="C2" s="5" t="s">
        <v>143</v>
      </c>
      <c r="D2" s="407" t="s">
        <v>463</v>
      </c>
      <c r="E2" s="408"/>
      <c r="F2" s="408"/>
      <c r="G2" s="408"/>
      <c r="H2" s="408"/>
      <c r="I2" s="409"/>
      <c r="T2" s="72"/>
      <c r="U2" s="72"/>
      <c r="V2" s="72"/>
      <c r="W2" s="72"/>
      <c r="X2" s="73"/>
      <c r="Y2" s="73"/>
      <c r="Z2" s="73"/>
    </row>
    <row r="3" spans="2:76" ht="30.75" customHeight="1">
      <c r="C3" s="1"/>
      <c r="D3" s="1"/>
      <c r="E3" s="1"/>
      <c r="F3" s="1"/>
      <c r="G3" s="1"/>
      <c r="H3" s="1"/>
      <c r="I3" s="1"/>
      <c r="J3" s="1"/>
      <c r="K3" s="1"/>
      <c r="L3" s="1"/>
      <c r="M3" s="1"/>
      <c r="N3" s="1"/>
      <c r="O3" s="1"/>
      <c r="P3" s="1"/>
      <c r="Q3" s="1"/>
      <c r="R3" s="1"/>
      <c r="S3" s="1"/>
      <c r="T3" s="1"/>
      <c r="U3" s="1"/>
      <c r="V3" s="1"/>
      <c r="W3" s="1"/>
      <c r="X3" s="1"/>
      <c r="Y3" s="2"/>
      <c r="Z3" s="2"/>
      <c r="BX3" s="40" t="s">
        <v>176</v>
      </c>
    </row>
    <row r="4" spans="2:76" ht="30.75" customHeight="1">
      <c r="B4" s="7"/>
      <c r="C4" s="7"/>
      <c r="D4" s="413" t="s">
        <v>255</v>
      </c>
      <c r="E4" s="414"/>
      <c r="F4" s="414"/>
      <c r="G4" s="414"/>
      <c r="H4" s="414"/>
      <c r="I4" s="414"/>
      <c r="J4" s="414"/>
      <c r="K4" s="414"/>
      <c r="L4" s="414"/>
      <c r="M4" s="414"/>
      <c r="N4" s="414"/>
      <c r="O4" s="414"/>
      <c r="P4" s="415"/>
      <c r="Q4" s="410" t="s">
        <v>240</v>
      </c>
      <c r="R4" s="411"/>
      <c r="S4" s="411"/>
      <c r="T4" s="411"/>
      <c r="U4" s="411"/>
      <c r="V4" s="411"/>
      <c r="W4" s="412"/>
      <c r="X4" s="80" t="s">
        <v>264</v>
      </c>
      <c r="Y4" s="410" t="s">
        <v>36</v>
      </c>
      <c r="Z4" s="411"/>
      <c r="AA4" s="411"/>
      <c r="AB4" s="411"/>
      <c r="AC4" s="411"/>
      <c r="AD4" s="411"/>
      <c r="AE4" s="411"/>
      <c r="AF4" s="412"/>
      <c r="AG4" s="410" t="s">
        <v>37</v>
      </c>
      <c r="AH4" s="411"/>
      <c r="AI4" s="411"/>
      <c r="AJ4" s="411"/>
      <c r="AK4" s="411"/>
      <c r="AL4" s="411"/>
      <c r="AM4" s="411"/>
      <c r="AN4" s="411"/>
      <c r="AO4" s="411"/>
      <c r="AP4" s="411"/>
      <c r="AQ4" s="411"/>
      <c r="AR4" s="411"/>
      <c r="AS4" s="411"/>
      <c r="AT4" s="411"/>
      <c r="AU4" s="411"/>
      <c r="AV4" s="411"/>
      <c r="AW4" s="411"/>
      <c r="AX4" s="411"/>
      <c r="AY4" s="411"/>
      <c r="AZ4" s="411"/>
      <c r="BA4" s="411"/>
      <c r="BB4" s="411"/>
      <c r="BC4" s="411"/>
      <c r="BD4" s="411"/>
      <c r="BE4" s="411"/>
      <c r="BF4" s="411"/>
      <c r="BG4" s="411"/>
      <c r="BH4" s="411"/>
      <c r="BI4" s="411"/>
      <c r="BJ4" s="411"/>
      <c r="BK4" s="411"/>
      <c r="BL4" s="412"/>
      <c r="BM4" s="410" t="s">
        <v>38</v>
      </c>
      <c r="BN4" s="411"/>
      <c r="BO4" s="411"/>
      <c r="BP4" s="411"/>
      <c r="BQ4" s="411"/>
      <c r="BR4" s="411"/>
      <c r="BS4" s="411"/>
      <c r="BT4" s="411"/>
      <c r="BU4" s="411"/>
      <c r="BV4" s="411"/>
      <c r="BW4" s="412"/>
      <c r="BX4" s="12" t="s">
        <v>30</v>
      </c>
    </row>
    <row r="5" spans="2:76" ht="20.100000000000001" customHeight="1">
      <c r="B5" s="391" t="s">
        <v>27</v>
      </c>
      <c r="C5" s="388"/>
      <c r="D5" s="403" t="s">
        <v>256</v>
      </c>
      <c r="E5" s="403"/>
      <c r="F5" s="403"/>
      <c r="G5" s="403"/>
      <c r="H5" s="403"/>
      <c r="I5" s="403"/>
      <c r="J5" s="403"/>
      <c r="K5" s="403"/>
      <c r="L5" s="403"/>
      <c r="M5" s="403"/>
      <c r="N5" s="403"/>
      <c r="O5" s="403"/>
      <c r="P5" s="404"/>
      <c r="Q5" s="376" t="s">
        <v>241</v>
      </c>
      <c r="R5" s="14" t="s">
        <v>253</v>
      </c>
      <c r="S5" s="14" t="s">
        <v>252</v>
      </c>
      <c r="T5" s="14" t="s">
        <v>251</v>
      </c>
      <c r="U5" s="14" t="s">
        <v>250</v>
      </c>
      <c r="V5" s="14" t="s">
        <v>248</v>
      </c>
      <c r="W5" s="62" t="s">
        <v>249</v>
      </c>
      <c r="X5" s="65" t="s">
        <v>32</v>
      </c>
      <c r="Y5" s="9" t="s">
        <v>556</v>
      </c>
      <c r="Z5" s="10" t="s">
        <v>557</v>
      </c>
      <c r="AA5" s="10" t="s">
        <v>558</v>
      </c>
      <c r="AB5" s="11" t="s">
        <v>559</v>
      </c>
      <c r="AC5" s="10" t="s">
        <v>560</v>
      </c>
      <c r="AD5" s="10" t="s">
        <v>561</v>
      </c>
      <c r="AE5" s="10" t="s">
        <v>562</v>
      </c>
      <c r="AF5" s="12" t="s">
        <v>563</v>
      </c>
      <c r="AG5" s="13" t="s">
        <v>2</v>
      </c>
      <c r="AH5" s="14" t="s">
        <v>3</v>
      </c>
      <c r="AI5" s="14" t="s">
        <v>145</v>
      </c>
      <c r="AJ5" s="14" t="s">
        <v>4</v>
      </c>
      <c r="AK5" s="14" t="s">
        <v>5</v>
      </c>
      <c r="AL5" s="14" t="s">
        <v>6</v>
      </c>
      <c r="AM5" s="14" t="s">
        <v>7</v>
      </c>
      <c r="AN5" s="14" t="s">
        <v>8</v>
      </c>
      <c r="AO5" s="14" t="s">
        <v>9</v>
      </c>
      <c r="AP5" s="14" t="s">
        <v>10</v>
      </c>
      <c r="AQ5" s="14" t="s">
        <v>11</v>
      </c>
      <c r="AR5" s="14" t="s">
        <v>12</v>
      </c>
      <c r="AS5" s="14" t="s">
        <v>13</v>
      </c>
      <c r="AT5" s="14" t="s">
        <v>14</v>
      </c>
      <c r="AU5" s="14" t="s">
        <v>15</v>
      </c>
      <c r="AV5" s="14" t="s">
        <v>16</v>
      </c>
      <c r="AW5" s="14" t="s">
        <v>17</v>
      </c>
      <c r="AX5" s="14" t="s">
        <v>18</v>
      </c>
      <c r="AY5" s="14" t="s">
        <v>19</v>
      </c>
      <c r="AZ5" s="14" t="s">
        <v>20</v>
      </c>
      <c r="BA5" s="14" t="s">
        <v>21</v>
      </c>
      <c r="BB5" s="14" t="s">
        <v>22</v>
      </c>
      <c r="BC5" s="14" t="s">
        <v>23</v>
      </c>
      <c r="BD5" s="14" t="s">
        <v>146</v>
      </c>
      <c r="BE5" s="14" t="s">
        <v>24</v>
      </c>
      <c r="BF5" s="15" t="s">
        <v>147</v>
      </c>
      <c r="BG5" s="15" t="s">
        <v>148</v>
      </c>
      <c r="BH5" s="15" t="s">
        <v>149</v>
      </c>
      <c r="BI5" s="15" t="s">
        <v>150</v>
      </c>
      <c r="BJ5" s="14" t="s">
        <v>25</v>
      </c>
      <c r="BK5" s="15" t="s">
        <v>285</v>
      </c>
      <c r="BL5" s="14" t="s">
        <v>286</v>
      </c>
      <c r="BM5" s="9" t="s">
        <v>62</v>
      </c>
      <c r="BN5" s="11" t="s">
        <v>63</v>
      </c>
      <c r="BO5" s="11" t="s">
        <v>64</v>
      </c>
      <c r="BP5" s="11" t="s">
        <v>65</v>
      </c>
      <c r="BQ5" s="11" t="s">
        <v>155</v>
      </c>
      <c r="BR5" s="10" t="s">
        <v>33</v>
      </c>
      <c r="BS5" s="8" t="s">
        <v>34</v>
      </c>
      <c r="BT5" s="8" t="s">
        <v>35</v>
      </c>
      <c r="BU5" s="8" t="s">
        <v>159</v>
      </c>
      <c r="BV5" s="8" t="s">
        <v>160</v>
      </c>
      <c r="BW5" s="12" t="s">
        <v>161</v>
      </c>
      <c r="BX5" s="16"/>
    </row>
    <row r="6" spans="2:76" ht="20.100000000000001" customHeight="1">
      <c r="B6" s="392"/>
      <c r="C6" s="390"/>
      <c r="D6" s="401" t="s">
        <v>257</v>
      </c>
      <c r="E6" s="402"/>
      <c r="F6" s="84" t="s">
        <v>258</v>
      </c>
      <c r="G6" s="84" t="s">
        <v>259</v>
      </c>
      <c r="H6" s="84" t="s">
        <v>260</v>
      </c>
      <c r="I6" s="84" t="s">
        <v>254</v>
      </c>
      <c r="J6" s="84" t="s">
        <v>261</v>
      </c>
      <c r="K6" s="402" t="s">
        <v>257</v>
      </c>
      <c r="L6" s="402"/>
      <c r="M6" s="84" t="s">
        <v>258</v>
      </c>
      <c r="N6" s="84" t="s">
        <v>259</v>
      </c>
      <c r="O6" s="84" t="s">
        <v>260</v>
      </c>
      <c r="P6" s="84" t="s">
        <v>254</v>
      </c>
      <c r="Q6" s="378"/>
      <c r="R6" s="19" t="s">
        <v>242</v>
      </c>
      <c r="S6" s="19" t="s">
        <v>243</v>
      </c>
      <c r="T6" s="19" t="s">
        <v>244</v>
      </c>
      <c r="U6" s="19" t="s">
        <v>245</v>
      </c>
      <c r="V6" s="19" t="s">
        <v>246</v>
      </c>
      <c r="W6" s="61" t="s">
        <v>247</v>
      </c>
      <c r="X6" s="60" t="s">
        <v>162</v>
      </c>
      <c r="Y6" s="18" t="s">
        <v>162</v>
      </c>
      <c r="Z6" s="19" t="s">
        <v>162</v>
      </c>
      <c r="AA6" s="19" t="s">
        <v>162</v>
      </c>
      <c r="AB6" s="20" t="s">
        <v>162</v>
      </c>
      <c r="AC6" s="19" t="s">
        <v>162</v>
      </c>
      <c r="AD6" s="19" t="s">
        <v>162</v>
      </c>
      <c r="AE6" s="19" t="s">
        <v>162</v>
      </c>
      <c r="AF6" s="21" t="s">
        <v>162</v>
      </c>
      <c r="AG6" s="18" t="s">
        <v>163</v>
      </c>
      <c r="AH6" s="19" t="s">
        <v>163</v>
      </c>
      <c r="AI6" s="19" t="s">
        <v>163</v>
      </c>
      <c r="AJ6" s="19" t="s">
        <v>163</v>
      </c>
      <c r="AK6" s="19" t="s">
        <v>163</v>
      </c>
      <c r="AL6" s="19" t="s">
        <v>163</v>
      </c>
      <c r="AM6" s="19" t="s">
        <v>163</v>
      </c>
      <c r="AN6" s="19" t="s">
        <v>163</v>
      </c>
      <c r="AO6" s="19" t="s">
        <v>163</v>
      </c>
      <c r="AP6" s="19" t="s">
        <v>163</v>
      </c>
      <c r="AQ6" s="19" t="s">
        <v>163</v>
      </c>
      <c r="AR6" s="19" t="s">
        <v>163</v>
      </c>
      <c r="AS6" s="19" t="s">
        <v>163</v>
      </c>
      <c r="AT6" s="19" t="s">
        <v>163</v>
      </c>
      <c r="AU6" s="19" t="s">
        <v>163</v>
      </c>
      <c r="AV6" s="19" t="s">
        <v>163</v>
      </c>
      <c r="AW6" s="19" t="s">
        <v>163</v>
      </c>
      <c r="AX6" s="19" t="s">
        <v>163</v>
      </c>
      <c r="AY6" s="19" t="s">
        <v>163</v>
      </c>
      <c r="AZ6" s="19" t="s">
        <v>163</v>
      </c>
      <c r="BA6" s="19" t="s">
        <v>163</v>
      </c>
      <c r="BB6" s="19" t="s">
        <v>163</v>
      </c>
      <c r="BC6" s="19" t="s">
        <v>163</v>
      </c>
      <c r="BD6" s="19" t="s">
        <v>163</v>
      </c>
      <c r="BE6" s="19" t="s">
        <v>163</v>
      </c>
      <c r="BF6" s="17" t="s">
        <v>163</v>
      </c>
      <c r="BG6" s="17" t="s">
        <v>163</v>
      </c>
      <c r="BH6" s="17" t="s">
        <v>163</v>
      </c>
      <c r="BI6" s="17" t="s">
        <v>163</v>
      </c>
      <c r="BJ6" s="19" t="s">
        <v>163</v>
      </c>
      <c r="BK6" s="17" t="s">
        <v>287</v>
      </c>
      <c r="BL6" s="19" t="s">
        <v>287</v>
      </c>
      <c r="BM6" s="59" t="s">
        <v>162</v>
      </c>
      <c r="BN6" s="19" t="s">
        <v>162</v>
      </c>
      <c r="BO6" s="19" t="s">
        <v>162</v>
      </c>
      <c r="BP6" s="19" t="s">
        <v>162</v>
      </c>
      <c r="BQ6" s="19" t="s">
        <v>162</v>
      </c>
      <c r="BR6" s="60" t="s">
        <v>162</v>
      </c>
      <c r="BS6" s="19" t="s">
        <v>162</v>
      </c>
      <c r="BT6" s="19" t="s">
        <v>162</v>
      </c>
      <c r="BU6" s="19" t="s">
        <v>162</v>
      </c>
      <c r="BV6" s="20" t="s">
        <v>162</v>
      </c>
      <c r="BW6" s="21" t="s">
        <v>162</v>
      </c>
      <c r="BX6" s="22"/>
    </row>
    <row r="7" spans="2:76" ht="20.100000000000001" customHeight="1">
      <c r="B7" s="13" t="s">
        <v>28</v>
      </c>
      <c r="C7" s="23" t="s">
        <v>222</v>
      </c>
      <c r="D7" s="75" t="s">
        <v>262</v>
      </c>
      <c r="E7" s="64">
        <v>28</v>
      </c>
      <c r="F7" s="64">
        <v>7</v>
      </c>
      <c r="G7" s="64">
        <v>21</v>
      </c>
      <c r="H7" s="64">
        <v>10</v>
      </c>
      <c r="I7" s="64">
        <v>0</v>
      </c>
      <c r="J7" s="64" t="s">
        <v>266</v>
      </c>
      <c r="K7" s="64" t="s">
        <v>262</v>
      </c>
      <c r="L7" s="64">
        <v>28</v>
      </c>
      <c r="M7" s="64">
        <v>7</v>
      </c>
      <c r="N7" s="64">
        <v>22</v>
      </c>
      <c r="O7" s="64">
        <v>10</v>
      </c>
      <c r="P7" s="64">
        <v>0</v>
      </c>
      <c r="Q7" s="93" t="s">
        <v>506</v>
      </c>
      <c r="R7" s="94">
        <v>2</v>
      </c>
      <c r="S7" s="95">
        <v>21.2</v>
      </c>
      <c r="T7" s="95">
        <v>87</v>
      </c>
      <c r="U7" s="95">
        <v>1</v>
      </c>
      <c r="V7" s="95">
        <v>997.7</v>
      </c>
      <c r="W7" s="96">
        <v>5.3</v>
      </c>
      <c r="X7" s="316">
        <v>6.5</v>
      </c>
      <c r="Y7" s="93" t="s">
        <v>314</v>
      </c>
      <c r="Z7" s="118" t="s">
        <v>269</v>
      </c>
      <c r="AA7" s="118">
        <v>1.4</v>
      </c>
      <c r="AB7" s="119">
        <v>4.1000000000000002E-2</v>
      </c>
      <c r="AC7" s="118">
        <v>0.57999999999999996</v>
      </c>
      <c r="AD7" s="118">
        <v>2.5000000000000001E-2</v>
      </c>
      <c r="AE7" s="118" t="s">
        <v>315</v>
      </c>
      <c r="AF7" s="96" t="s">
        <v>316</v>
      </c>
      <c r="AG7" s="93">
        <v>35</v>
      </c>
      <c r="AH7" s="118" t="s">
        <v>317</v>
      </c>
      <c r="AI7" s="118" t="s">
        <v>443</v>
      </c>
      <c r="AJ7" s="118" t="s">
        <v>318</v>
      </c>
      <c r="AK7" s="118" t="s">
        <v>319</v>
      </c>
      <c r="AL7" s="118" t="s">
        <v>292</v>
      </c>
      <c r="AM7" s="118" t="s">
        <v>320</v>
      </c>
      <c r="AN7" s="118">
        <v>0.71</v>
      </c>
      <c r="AO7" s="118">
        <v>0.5</v>
      </c>
      <c r="AP7" s="118">
        <v>0.22</v>
      </c>
      <c r="AQ7" s="118">
        <v>19</v>
      </c>
      <c r="AR7" s="118" t="s">
        <v>268</v>
      </c>
      <c r="AS7" s="118">
        <v>0.8</v>
      </c>
      <c r="AT7" s="118" t="s">
        <v>321</v>
      </c>
      <c r="AU7" s="118" t="s">
        <v>322</v>
      </c>
      <c r="AV7" s="118">
        <v>0.41</v>
      </c>
      <c r="AW7" s="118" t="s">
        <v>323</v>
      </c>
      <c r="AX7" s="118" t="s">
        <v>324</v>
      </c>
      <c r="AY7" s="118" t="s">
        <v>325</v>
      </c>
      <c r="AZ7" s="118">
        <v>0.14000000000000001</v>
      </c>
      <c r="BA7" s="118" t="s">
        <v>326</v>
      </c>
      <c r="BB7" s="118">
        <v>1.4</v>
      </c>
      <c r="BC7" s="118" t="s">
        <v>299</v>
      </c>
      <c r="BD7" s="118" t="s">
        <v>293</v>
      </c>
      <c r="BE7" s="118" t="s">
        <v>272</v>
      </c>
      <c r="BF7" s="95" t="s">
        <v>271</v>
      </c>
      <c r="BG7" s="95" t="s">
        <v>272</v>
      </c>
      <c r="BH7" s="95" t="s">
        <v>327</v>
      </c>
      <c r="BI7" s="95" t="s">
        <v>328</v>
      </c>
      <c r="BJ7" s="118">
        <v>1</v>
      </c>
      <c r="BK7" s="95" t="s">
        <v>329</v>
      </c>
      <c r="BL7" s="118" t="s">
        <v>272</v>
      </c>
      <c r="BM7" s="93" t="s">
        <v>304</v>
      </c>
      <c r="BN7" s="120">
        <v>6.5000000000000002E-2</v>
      </c>
      <c r="BO7" s="119">
        <v>0.26</v>
      </c>
      <c r="BP7" s="119" t="s">
        <v>272</v>
      </c>
      <c r="BQ7" s="119">
        <v>0.59</v>
      </c>
      <c r="BR7" s="118">
        <v>0.18</v>
      </c>
      <c r="BS7" s="95">
        <v>0.53</v>
      </c>
      <c r="BT7" s="95">
        <v>0.16</v>
      </c>
      <c r="BU7" s="136">
        <v>0.92</v>
      </c>
      <c r="BV7" s="95">
        <v>0.28000000000000003</v>
      </c>
      <c r="BW7" s="96" t="s">
        <v>308</v>
      </c>
      <c r="BX7" s="66"/>
    </row>
    <row r="8" spans="2:76" ht="20.100000000000001" customHeight="1">
      <c r="B8" s="24" t="s">
        <v>28</v>
      </c>
      <c r="C8" s="25" t="s">
        <v>180</v>
      </c>
      <c r="D8" s="75" t="s">
        <v>262</v>
      </c>
      <c r="E8" s="64">
        <v>28</v>
      </c>
      <c r="F8" s="64">
        <v>7</v>
      </c>
      <c r="G8" s="64">
        <v>22</v>
      </c>
      <c r="H8" s="64">
        <v>10</v>
      </c>
      <c r="I8" s="64">
        <v>0</v>
      </c>
      <c r="J8" s="64" t="s">
        <v>266</v>
      </c>
      <c r="K8" s="64" t="s">
        <v>262</v>
      </c>
      <c r="L8" s="64">
        <v>28</v>
      </c>
      <c r="M8" s="64">
        <v>7</v>
      </c>
      <c r="N8" s="64">
        <v>23</v>
      </c>
      <c r="O8" s="64">
        <v>10</v>
      </c>
      <c r="P8" s="64">
        <v>0</v>
      </c>
      <c r="Q8" s="97" t="s">
        <v>498</v>
      </c>
      <c r="R8" s="91">
        <v>1.6</v>
      </c>
      <c r="S8" s="91">
        <v>20.2</v>
      </c>
      <c r="T8" s="91">
        <v>83</v>
      </c>
      <c r="U8" s="91">
        <v>0.5</v>
      </c>
      <c r="V8" s="91">
        <v>998.6</v>
      </c>
      <c r="W8" s="98">
        <v>7.1</v>
      </c>
      <c r="X8" s="317">
        <v>7.8</v>
      </c>
      <c r="Y8" s="97" t="s">
        <v>314</v>
      </c>
      <c r="Z8" s="121" t="s">
        <v>269</v>
      </c>
      <c r="AA8" s="121">
        <v>2.4</v>
      </c>
      <c r="AB8" s="122">
        <v>6.4000000000000001E-2</v>
      </c>
      <c r="AC8" s="121">
        <v>0.95</v>
      </c>
      <c r="AD8" s="121">
        <v>0.05</v>
      </c>
      <c r="AE8" s="121">
        <v>8.0999999999999996E-3</v>
      </c>
      <c r="AF8" s="98" t="s">
        <v>316</v>
      </c>
      <c r="AG8" s="97">
        <v>42</v>
      </c>
      <c r="AH8" s="121" t="s">
        <v>317</v>
      </c>
      <c r="AI8" s="121" t="s">
        <v>443</v>
      </c>
      <c r="AJ8" s="121">
        <v>27</v>
      </c>
      <c r="AK8" s="121" t="s">
        <v>319</v>
      </c>
      <c r="AL8" s="121" t="s">
        <v>292</v>
      </c>
      <c r="AM8" s="121" t="s">
        <v>320</v>
      </c>
      <c r="AN8" s="121">
        <v>0.79</v>
      </c>
      <c r="AO8" s="121">
        <v>0.43</v>
      </c>
      <c r="AP8" s="121" t="s">
        <v>296</v>
      </c>
      <c r="AQ8" s="121" t="s">
        <v>330</v>
      </c>
      <c r="AR8" s="121" t="s">
        <v>268</v>
      </c>
      <c r="AS8" s="121">
        <v>0.43</v>
      </c>
      <c r="AT8" s="121" t="s">
        <v>321</v>
      </c>
      <c r="AU8" s="121" t="s">
        <v>322</v>
      </c>
      <c r="AV8" s="121">
        <v>0.55000000000000004</v>
      </c>
      <c r="AW8" s="121" t="s">
        <v>323</v>
      </c>
      <c r="AX8" s="121" t="s">
        <v>324</v>
      </c>
      <c r="AY8" s="121" t="s">
        <v>325</v>
      </c>
      <c r="AZ8" s="121">
        <v>0.15</v>
      </c>
      <c r="BA8" s="121" t="s">
        <v>326</v>
      </c>
      <c r="BB8" s="121">
        <v>0.43</v>
      </c>
      <c r="BC8" s="121" t="s">
        <v>299</v>
      </c>
      <c r="BD8" s="121" t="s">
        <v>293</v>
      </c>
      <c r="BE8" s="121" t="s">
        <v>272</v>
      </c>
      <c r="BF8" s="91" t="s">
        <v>271</v>
      </c>
      <c r="BG8" s="91" t="s">
        <v>272</v>
      </c>
      <c r="BH8" s="91" t="s">
        <v>327</v>
      </c>
      <c r="BI8" s="91" t="s">
        <v>328</v>
      </c>
      <c r="BJ8" s="121">
        <v>1.5</v>
      </c>
      <c r="BK8" s="91" t="s">
        <v>329</v>
      </c>
      <c r="BL8" s="121" t="s">
        <v>272</v>
      </c>
      <c r="BM8" s="97" t="s">
        <v>304</v>
      </c>
      <c r="BN8" s="122">
        <v>0.14000000000000001</v>
      </c>
      <c r="BO8" s="122">
        <v>0.31</v>
      </c>
      <c r="BP8" s="122" t="s">
        <v>272</v>
      </c>
      <c r="BQ8" s="122">
        <v>0.64</v>
      </c>
      <c r="BR8" s="121">
        <v>0.18</v>
      </c>
      <c r="BS8" s="91">
        <v>0.64</v>
      </c>
      <c r="BT8" s="91">
        <v>0.17</v>
      </c>
      <c r="BU8" s="26">
        <v>1.1000000000000001</v>
      </c>
      <c r="BV8" s="91">
        <v>0.35</v>
      </c>
      <c r="BW8" s="98">
        <v>0.36</v>
      </c>
      <c r="BX8" s="67"/>
    </row>
    <row r="9" spans="2:76" ht="20.100000000000001" customHeight="1">
      <c r="B9" s="24" t="s">
        <v>28</v>
      </c>
      <c r="C9" s="31" t="s">
        <v>181</v>
      </c>
      <c r="D9" s="86" t="s">
        <v>262</v>
      </c>
      <c r="E9" s="32">
        <v>28</v>
      </c>
      <c r="F9" s="32">
        <v>7</v>
      </c>
      <c r="G9" s="64">
        <v>23</v>
      </c>
      <c r="H9" s="32">
        <v>10</v>
      </c>
      <c r="I9" s="32">
        <v>0</v>
      </c>
      <c r="J9" s="32" t="s">
        <v>266</v>
      </c>
      <c r="K9" s="32" t="s">
        <v>262</v>
      </c>
      <c r="L9" s="32">
        <v>28</v>
      </c>
      <c r="M9" s="32">
        <v>7</v>
      </c>
      <c r="N9" s="32">
        <v>24</v>
      </c>
      <c r="O9" s="32">
        <v>10</v>
      </c>
      <c r="P9" s="31">
        <v>0</v>
      </c>
      <c r="Q9" s="97" t="s">
        <v>498</v>
      </c>
      <c r="R9" s="91">
        <v>1.5</v>
      </c>
      <c r="S9" s="91">
        <v>21.4</v>
      </c>
      <c r="T9" s="91">
        <v>68</v>
      </c>
      <c r="U9" s="91" t="s">
        <v>555</v>
      </c>
      <c r="V9" s="91">
        <v>999.3</v>
      </c>
      <c r="W9" s="98">
        <v>17.100000000000001</v>
      </c>
      <c r="X9" s="321">
        <v>15.9</v>
      </c>
      <c r="Y9" s="97" t="s">
        <v>314</v>
      </c>
      <c r="Z9" s="121" t="s">
        <v>269</v>
      </c>
      <c r="AA9" s="121">
        <v>5.5</v>
      </c>
      <c r="AB9" s="122">
        <v>4.9000000000000002E-2</v>
      </c>
      <c r="AC9" s="121">
        <v>0.53</v>
      </c>
      <c r="AD9" s="121">
        <v>3.6</v>
      </c>
      <c r="AE9" s="121">
        <v>1.7999999999999999E-2</v>
      </c>
      <c r="AF9" s="98" t="s">
        <v>316</v>
      </c>
      <c r="AG9" s="97">
        <v>91</v>
      </c>
      <c r="AH9" s="121">
        <v>29</v>
      </c>
      <c r="AI9" s="121" t="s">
        <v>443</v>
      </c>
      <c r="AJ9" s="121">
        <v>2600</v>
      </c>
      <c r="AK9" s="121" t="s">
        <v>319</v>
      </c>
      <c r="AL9" s="121" t="s">
        <v>292</v>
      </c>
      <c r="AM9" s="121" t="s">
        <v>320</v>
      </c>
      <c r="AN9" s="121">
        <v>0.38</v>
      </c>
      <c r="AO9" s="121">
        <v>0.36</v>
      </c>
      <c r="AP9" s="121">
        <v>0.74</v>
      </c>
      <c r="AQ9" s="121" t="s">
        <v>330</v>
      </c>
      <c r="AR9" s="121" t="s">
        <v>268</v>
      </c>
      <c r="AS9" s="121">
        <v>0.41</v>
      </c>
      <c r="AT9" s="121">
        <v>5.9</v>
      </c>
      <c r="AU9" s="121" t="s">
        <v>322</v>
      </c>
      <c r="AV9" s="121">
        <v>0.87</v>
      </c>
      <c r="AW9" s="121" t="s">
        <v>323</v>
      </c>
      <c r="AX9" s="121">
        <v>0.38</v>
      </c>
      <c r="AY9" s="121">
        <v>0.55000000000000004</v>
      </c>
      <c r="AZ9" s="121">
        <v>0.64</v>
      </c>
      <c r="BA9" s="121" t="s">
        <v>326</v>
      </c>
      <c r="BB9" s="121">
        <v>6.8</v>
      </c>
      <c r="BC9" s="121" t="s">
        <v>299</v>
      </c>
      <c r="BD9" s="121" t="s">
        <v>293</v>
      </c>
      <c r="BE9" s="121" t="s">
        <v>272</v>
      </c>
      <c r="BF9" s="91" t="s">
        <v>271</v>
      </c>
      <c r="BG9" s="91" t="s">
        <v>272</v>
      </c>
      <c r="BH9" s="91" t="s">
        <v>327</v>
      </c>
      <c r="BI9" s="91" t="s">
        <v>328</v>
      </c>
      <c r="BJ9" s="121">
        <v>9.9</v>
      </c>
      <c r="BK9" s="91" t="s">
        <v>329</v>
      </c>
      <c r="BL9" s="121">
        <v>0.15</v>
      </c>
      <c r="BM9" s="97" t="s">
        <v>304</v>
      </c>
      <c r="BN9" s="122">
        <v>0.24</v>
      </c>
      <c r="BO9" s="122">
        <v>0.74</v>
      </c>
      <c r="BP9" s="122">
        <v>0.39</v>
      </c>
      <c r="BQ9" s="122">
        <v>1.8</v>
      </c>
      <c r="BR9" s="121">
        <v>0.68</v>
      </c>
      <c r="BS9" s="91">
        <v>1.1000000000000001</v>
      </c>
      <c r="BT9" s="91">
        <v>7.3999999999999996E-2</v>
      </c>
      <c r="BU9" s="26">
        <v>3.2</v>
      </c>
      <c r="BV9" s="91">
        <v>5.3999999999999999E-2</v>
      </c>
      <c r="BW9" s="98">
        <v>0.91</v>
      </c>
      <c r="BX9" s="67"/>
    </row>
    <row r="10" spans="2:76" ht="20.100000000000001" customHeight="1" thickBot="1">
      <c r="B10" s="27" t="s">
        <v>28</v>
      </c>
      <c r="C10" s="28" t="s">
        <v>164</v>
      </c>
      <c r="D10" s="89" t="s">
        <v>262</v>
      </c>
      <c r="E10" s="29">
        <v>28</v>
      </c>
      <c r="F10" s="29">
        <v>7</v>
      </c>
      <c r="G10" s="30">
        <v>24</v>
      </c>
      <c r="H10" s="29">
        <v>10</v>
      </c>
      <c r="I10" s="29">
        <v>0</v>
      </c>
      <c r="J10" s="29" t="s">
        <v>266</v>
      </c>
      <c r="K10" s="29" t="s">
        <v>262</v>
      </c>
      <c r="L10" s="29">
        <v>28</v>
      </c>
      <c r="M10" s="29">
        <v>7</v>
      </c>
      <c r="N10" s="29">
        <v>25</v>
      </c>
      <c r="O10" s="29">
        <v>10</v>
      </c>
      <c r="P10" s="29">
        <v>0</v>
      </c>
      <c r="Q10" s="112" t="s">
        <v>506</v>
      </c>
      <c r="R10" s="113">
        <v>1.4</v>
      </c>
      <c r="S10" s="123">
        <v>23.1</v>
      </c>
      <c r="T10" s="123">
        <v>70</v>
      </c>
      <c r="U10" s="123" t="s">
        <v>555</v>
      </c>
      <c r="V10" s="124">
        <v>999.2</v>
      </c>
      <c r="W10" s="128">
        <v>16.2</v>
      </c>
      <c r="X10" s="318">
        <v>7.2</v>
      </c>
      <c r="Y10" s="112" t="s">
        <v>314</v>
      </c>
      <c r="Z10" s="123" t="s">
        <v>269</v>
      </c>
      <c r="AA10" s="123">
        <v>1.5</v>
      </c>
      <c r="AB10" s="123">
        <v>5.3999999999999999E-2</v>
      </c>
      <c r="AC10" s="123">
        <v>0.56999999999999995</v>
      </c>
      <c r="AD10" s="123">
        <v>4.7E-2</v>
      </c>
      <c r="AE10" s="123" t="s">
        <v>315</v>
      </c>
      <c r="AF10" s="114" t="s">
        <v>316</v>
      </c>
      <c r="AG10" s="112">
        <v>89</v>
      </c>
      <c r="AH10" s="123">
        <v>22</v>
      </c>
      <c r="AI10" s="123" t="s">
        <v>443</v>
      </c>
      <c r="AJ10" s="123">
        <v>41</v>
      </c>
      <c r="AK10" s="123" t="s">
        <v>319</v>
      </c>
      <c r="AL10" s="123" t="s">
        <v>292</v>
      </c>
      <c r="AM10" s="123" t="s">
        <v>320</v>
      </c>
      <c r="AN10" s="123">
        <v>0.6</v>
      </c>
      <c r="AO10" s="123">
        <v>0.63</v>
      </c>
      <c r="AP10" s="123">
        <v>0.18</v>
      </c>
      <c r="AQ10" s="123" t="s">
        <v>330</v>
      </c>
      <c r="AR10" s="123" t="s">
        <v>268</v>
      </c>
      <c r="AS10" s="123" t="s">
        <v>331</v>
      </c>
      <c r="AT10" s="123">
        <v>3.6</v>
      </c>
      <c r="AU10" s="123" t="s">
        <v>322</v>
      </c>
      <c r="AV10" s="123">
        <v>2.4</v>
      </c>
      <c r="AW10" s="123" t="s">
        <v>323</v>
      </c>
      <c r="AX10" s="123" t="s">
        <v>324</v>
      </c>
      <c r="AY10" s="123">
        <v>0.37</v>
      </c>
      <c r="AZ10" s="123">
        <v>0.21</v>
      </c>
      <c r="BA10" s="123" t="s">
        <v>326</v>
      </c>
      <c r="BB10" s="123">
        <v>1.6</v>
      </c>
      <c r="BC10" s="123" t="s">
        <v>299</v>
      </c>
      <c r="BD10" s="123" t="s">
        <v>293</v>
      </c>
      <c r="BE10" s="123" t="s">
        <v>272</v>
      </c>
      <c r="BF10" s="113" t="s">
        <v>271</v>
      </c>
      <c r="BG10" s="113" t="s">
        <v>272</v>
      </c>
      <c r="BH10" s="113" t="s">
        <v>327</v>
      </c>
      <c r="BI10" s="113" t="s">
        <v>328</v>
      </c>
      <c r="BJ10" s="123">
        <v>3.7</v>
      </c>
      <c r="BK10" s="113" t="s">
        <v>329</v>
      </c>
      <c r="BL10" s="123">
        <v>0.17</v>
      </c>
      <c r="BM10" s="112" t="s">
        <v>304</v>
      </c>
      <c r="BN10" s="124">
        <v>0.14000000000000001</v>
      </c>
      <c r="BO10" s="124">
        <v>0.39</v>
      </c>
      <c r="BP10" s="124">
        <v>0.13</v>
      </c>
      <c r="BQ10" s="124">
        <v>0.76</v>
      </c>
      <c r="BR10" s="123">
        <v>0.26</v>
      </c>
      <c r="BS10" s="113">
        <v>0.7</v>
      </c>
      <c r="BT10" s="113">
        <v>0.13</v>
      </c>
      <c r="BU10" s="29">
        <v>1.4</v>
      </c>
      <c r="BV10" s="113">
        <v>0.33</v>
      </c>
      <c r="BW10" s="114" t="s">
        <v>308</v>
      </c>
      <c r="BX10" s="68"/>
    </row>
    <row r="11" spans="2:76" ht="20.100000000000001" customHeight="1">
      <c r="B11" s="24" t="s">
        <v>169</v>
      </c>
      <c r="C11" s="56" t="s">
        <v>165</v>
      </c>
      <c r="D11" s="74" t="s">
        <v>262</v>
      </c>
      <c r="E11" s="85">
        <v>28</v>
      </c>
      <c r="F11" s="85">
        <v>7</v>
      </c>
      <c r="G11" s="85">
        <v>25</v>
      </c>
      <c r="H11" s="85">
        <v>10</v>
      </c>
      <c r="I11" s="85">
        <v>0</v>
      </c>
      <c r="J11" s="85" t="s">
        <v>266</v>
      </c>
      <c r="K11" s="85" t="s">
        <v>262</v>
      </c>
      <c r="L11" s="85">
        <v>28</v>
      </c>
      <c r="M11" s="85">
        <v>7</v>
      </c>
      <c r="N11" s="85">
        <v>26</v>
      </c>
      <c r="O11" s="85">
        <v>10</v>
      </c>
      <c r="P11" s="85">
        <v>0</v>
      </c>
      <c r="Q11" s="106" t="s">
        <v>518</v>
      </c>
      <c r="R11" s="107">
        <v>1.2</v>
      </c>
      <c r="S11" s="107">
        <v>23.9</v>
      </c>
      <c r="T11" s="107">
        <v>74</v>
      </c>
      <c r="U11" s="107" t="s">
        <v>555</v>
      </c>
      <c r="V11" s="107">
        <v>997.4</v>
      </c>
      <c r="W11" s="108">
        <v>10.8</v>
      </c>
      <c r="X11" s="319">
        <v>8.8000000000000007</v>
      </c>
      <c r="Y11" s="106" t="s">
        <v>314</v>
      </c>
      <c r="Z11" s="125" t="s">
        <v>269</v>
      </c>
      <c r="AA11" s="125">
        <v>0.97</v>
      </c>
      <c r="AB11" s="120">
        <v>0.04</v>
      </c>
      <c r="AC11" s="125">
        <v>0.39</v>
      </c>
      <c r="AD11" s="125">
        <v>4.4999999999999998E-2</v>
      </c>
      <c r="AE11" s="125">
        <v>6.7000000000000002E-3</v>
      </c>
      <c r="AF11" s="108" t="s">
        <v>316</v>
      </c>
      <c r="AG11" s="106">
        <v>71</v>
      </c>
      <c r="AH11" s="125">
        <v>33</v>
      </c>
      <c r="AI11" s="125" t="s">
        <v>443</v>
      </c>
      <c r="AJ11" s="125">
        <v>35</v>
      </c>
      <c r="AK11" s="125" t="s">
        <v>319</v>
      </c>
      <c r="AL11" s="125">
        <v>0.22</v>
      </c>
      <c r="AM11" s="125" t="s">
        <v>320</v>
      </c>
      <c r="AN11" s="125">
        <v>0.62</v>
      </c>
      <c r="AO11" s="125">
        <v>0.43</v>
      </c>
      <c r="AP11" s="125">
        <v>0.61</v>
      </c>
      <c r="AQ11" s="125">
        <v>19</v>
      </c>
      <c r="AR11" s="125" t="s">
        <v>268</v>
      </c>
      <c r="AS11" s="125" t="s">
        <v>331</v>
      </c>
      <c r="AT11" s="125">
        <v>1.5</v>
      </c>
      <c r="AU11" s="125" t="s">
        <v>322</v>
      </c>
      <c r="AV11" s="125">
        <v>0.43</v>
      </c>
      <c r="AW11" s="125">
        <v>0.5</v>
      </c>
      <c r="AX11" s="125">
        <v>8.8999999999999996E-2</v>
      </c>
      <c r="AY11" s="125">
        <v>0.63</v>
      </c>
      <c r="AZ11" s="125">
        <v>0.22</v>
      </c>
      <c r="BA11" s="125" t="s">
        <v>326</v>
      </c>
      <c r="BB11" s="125">
        <v>1.5</v>
      </c>
      <c r="BC11" s="125" t="s">
        <v>299</v>
      </c>
      <c r="BD11" s="125" t="s">
        <v>293</v>
      </c>
      <c r="BE11" s="125" t="s">
        <v>272</v>
      </c>
      <c r="BF11" s="107" t="s">
        <v>271</v>
      </c>
      <c r="BG11" s="107">
        <v>0.49</v>
      </c>
      <c r="BH11" s="107" t="s">
        <v>327</v>
      </c>
      <c r="BI11" s="107" t="s">
        <v>328</v>
      </c>
      <c r="BJ11" s="125">
        <v>1.7</v>
      </c>
      <c r="BK11" s="107" t="s">
        <v>329</v>
      </c>
      <c r="BL11" s="125" t="s">
        <v>272</v>
      </c>
      <c r="BM11" s="106" t="s">
        <v>304</v>
      </c>
      <c r="BN11" s="120">
        <v>0.21</v>
      </c>
      <c r="BO11" s="120">
        <v>0.48</v>
      </c>
      <c r="BP11" s="120">
        <v>0.27</v>
      </c>
      <c r="BQ11" s="120">
        <v>1</v>
      </c>
      <c r="BR11" s="125">
        <v>0.45</v>
      </c>
      <c r="BS11" s="107">
        <v>0.94</v>
      </c>
      <c r="BT11" s="107">
        <v>0.18</v>
      </c>
      <c r="BU11" s="32">
        <v>2</v>
      </c>
      <c r="BV11" s="107">
        <v>0.56999999999999995</v>
      </c>
      <c r="BW11" s="108">
        <v>0.59</v>
      </c>
      <c r="BX11" s="69"/>
    </row>
    <row r="12" spans="2:76" ht="20.100000000000001" customHeight="1">
      <c r="B12" s="24" t="s">
        <v>169</v>
      </c>
      <c r="C12" s="31" t="s">
        <v>166</v>
      </c>
      <c r="D12" s="75" t="s">
        <v>262</v>
      </c>
      <c r="E12" s="64">
        <v>28</v>
      </c>
      <c r="F12" s="64">
        <v>7</v>
      </c>
      <c r="G12" s="64">
        <v>26</v>
      </c>
      <c r="H12" s="64">
        <v>10</v>
      </c>
      <c r="I12" s="64">
        <v>0</v>
      </c>
      <c r="J12" s="64" t="s">
        <v>266</v>
      </c>
      <c r="K12" s="64" t="s">
        <v>262</v>
      </c>
      <c r="L12" s="64">
        <v>28</v>
      </c>
      <c r="M12" s="64">
        <v>7</v>
      </c>
      <c r="N12" s="64">
        <v>27</v>
      </c>
      <c r="O12" s="64">
        <v>10</v>
      </c>
      <c r="P12" s="64">
        <v>0</v>
      </c>
      <c r="Q12" s="106" t="s">
        <v>498</v>
      </c>
      <c r="R12" s="107">
        <v>1.3</v>
      </c>
      <c r="S12" s="107">
        <v>22.1</v>
      </c>
      <c r="T12" s="107">
        <v>88</v>
      </c>
      <c r="U12" s="107">
        <v>3</v>
      </c>
      <c r="V12" s="107">
        <v>994.8</v>
      </c>
      <c r="W12" s="108">
        <v>5.9</v>
      </c>
      <c r="X12" s="319">
        <v>18</v>
      </c>
      <c r="Y12" s="106" t="s">
        <v>314</v>
      </c>
      <c r="Z12" s="125">
        <v>0.78</v>
      </c>
      <c r="AA12" s="125">
        <v>3.3</v>
      </c>
      <c r="AB12" s="120">
        <v>1.6E-2</v>
      </c>
      <c r="AC12" s="125">
        <v>1.6</v>
      </c>
      <c r="AD12" s="125">
        <v>9.8000000000000004E-2</v>
      </c>
      <c r="AE12" s="125" t="s">
        <v>315</v>
      </c>
      <c r="AF12" s="108" t="s">
        <v>316</v>
      </c>
      <c r="AG12" s="106" t="s">
        <v>332</v>
      </c>
      <c r="AH12" s="125">
        <v>20</v>
      </c>
      <c r="AI12" s="125" t="s">
        <v>443</v>
      </c>
      <c r="AJ12" s="125">
        <v>72</v>
      </c>
      <c r="AK12" s="125" t="s">
        <v>319</v>
      </c>
      <c r="AL12" s="125" t="s">
        <v>292</v>
      </c>
      <c r="AM12" s="125" t="s">
        <v>320</v>
      </c>
      <c r="AN12" s="125">
        <v>1.8</v>
      </c>
      <c r="AO12" s="125">
        <v>0.82</v>
      </c>
      <c r="AP12" s="125">
        <v>3.6</v>
      </c>
      <c r="AQ12" s="125">
        <v>43</v>
      </c>
      <c r="AR12" s="125" t="s">
        <v>268</v>
      </c>
      <c r="AS12" s="125">
        <v>0.46</v>
      </c>
      <c r="AT12" s="125">
        <v>2</v>
      </c>
      <c r="AU12" s="125">
        <v>24</v>
      </c>
      <c r="AV12" s="125">
        <v>0.89</v>
      </c>
      <c r="AW12" s="125" t="s">
        <v>323</v>
      </c>
      <c r="AX12" s="125">
        <v>0.2</v>
      </c>
      <c r="AY12" s="125">
        <v>0.38</v>
      </c>
      <c r="AZ12" s="125">
        <v>0.77</v>
      </c>
      <c r="BA12" s="125" t="s">
        <v>326</v>
      </c>
      <c r="BB12" s="125">
        <v>1.6</v>
      </c>
      <c r="BC12" s="125" t="s">
        <v>299</v>
      </c>
      <c r="BD12" s="125" t="s">
        <v>293</v>
      </c>
      <c r="BE12" s="125" t="s">
        <v>272</v>
      </c>
      <c r="BF12" s="107" t="s">
        <v>271</v>
      </c>
      <c r="BG12" s="107" t="s">
        <v>272</v>
      </c>
      <c r="BH12" s="107" t="s">
        <v>327</v>
      </c>
      <c r="BI12" s="107" t="s">
        <v>328</v>
      </c>
      <c r="BJ12" s="125">
        <v>4.3</v>
      </c>
      <c r="BK12" s="107" t="s">
        <v>329</v>
      </c>
      <c r="BL12" s="125">
        <v>0.14000000000000001</v>
      </c>
      <c r="BM12" s="106" t="s">
        <v>304</v>
      </c>
      <c r="BN12" s="120">
        <v>0.26</v>
      </c>
      <c r="BO12" s="120">
        <v>0.68</v>
      </c>
      <c r="BP12" s="120">
        <v>0.33</v>
      </c>
      <c r="BQ12" s="120">
        <v>1.7</v>
      </c>
      <c r="BR12" s="125">
        <v>0.66</v>
      </c>
      <c r="BS12" s="107">
        <v>1.7</v>
      </c>
      <c r="BT12" s="107">
        <v>0.17</v>
      </c>
      <c r="BU12" s="32">
        <v>3</v>
      </c>
      <c r="BV12" s="107">
        <v>0.83</v>
      </c>
      <c r="BW12" s="108">
        <v>1.7</v>
      </c>
      <c r="BX12" s="69"/>
    </row>
    <row r="13" spans="2:76" ht="20.100000000000001" customHeight="1">
      <c r="B13" s="24" t="s">
        <v>169</v>
      </c>
      <c r="C13" s="55" t="s">
        <v>167</v>
      </c>
      <c r="D13" s="75" t="s">
        <v>262</v>
      </c>
      <c r="E13" s="64">
        <v>28</v>
      </c>
      <c r="F13" s="64">
        <v>7</v>
      </c>
      <c r="G13" s="64">
        <v>27</v>
      </c>
      <c r="H13" s="64">
        <v>10</v>
      </c>
      <c r="I13" s="64">
        <v>0</v>
      </c>
      <c r="J13" s="64" t="s">
        <v>266</v>
      </c>
      <c r="K13" s="64" t="s">
        <v>262</v>
      </c>
      <c r="L13" s="64">
        <v>28</v>
      </c>
      <c r="M13" s="64">
        <v>7</v>
      </c>
      <c r="N13" s="64">
        <v>28</v>
      </c>
      <c r="O13" s="64">
        <v>10</v>
      </c>
      <c r="P13" s="64">
        <v>0</v>
      </c>
      <c r="Q13" s="109" t="s">
        <v>518</v>
      </c>
      <c r="R13" s="110">
        <v>1.7</v>
      </c>
      <c r="S13" s="110">
        <v>24.2</v>
      </c>
      <c r="T13" s="110">
        <v>82</v>
      </c>
      <c r="U13" s="110" t="s">
        <v>555</v>
      </c>
      <c r="V13" s="110">
        <v>995.6</v>
      </c>
      <c r="W13" s="111">
        <v>8.5</v>
      </c>
      <c r="X13" s="317">
        <v>13.9</v>
      </c>
      <c r="Y13" s="97" t="s">
        <v>314</v>
      </c>
      <c r="Z13" s="121">
        <v>0.19</v>
      </c>
      <c r="AA13" s="121">
        <v>2.7</v>
      </c>
      <c r="AB13" s="122">
        <v>0.04</v>
      </c>
      <c r="AC13" s="121">
        <v>1.1000000000000001</v>
      </c>
      <c r="AD13" s="121">
        <v>0.1</v>
      </c>
      <c r="AE13" s="121">
        <v>8.5000000000000006E-3</v>
      </c>
      <c r="AF13" s="98">
        <v>7.0000000000000007E-2</v>
      </c>
      <c r="AG13" s="97">
        <v>53</v>
      </c>
      <c r="AH13" s="121">
        <v>26</v>
      </c>
      <c r="AI13" s="121" t="s">
        <v>443</v>
      </c>
      <c r="AJ13" s="121">
        <v>99</v>
      </c>
      <c r="AK13" s="121" t="s">
        <v>319</v>
      </c>
      <c r="AL13" s="121" t="s">
        <v>292</v>
      </c>
      <c r="AM13" s="121">
        <v>6.4</v>
      </c>
      <c r="AN13" s="121">
        <v>5.0999999999999996</v>
      </c>
      <c r="AO13" s="121">
        <v>1.5</v>
      </c>
      <c r="AP13" s="121">
        <v>4.8</v>
      </c>
      <c r="AQ13" s="121">
        <v>72</v>
      </c>
      <c r="AR13" s="121" t="s">
        <v>268</v>
      </c>
      <c r="AS13" s="121">
        <v>1.7</v>
      </c>
      <c r="AT13" s="121">
        <v>3.1</v>
      </c>
      <c r="AU13" s="121">
        <v>15</v>
      </c>
      <c r="AV13" s="121">
        <v>0.32</v>
      </c>
      <c r="AW13" s="121">
        <v>0.64</v>
      </c>
      <c r="AX13" s="121">
        <v>0.21</v>
      </c>
      <c r="AY13" s="121">
        <v>0.72</v>
      </c>
      <c r="AZ13" s="121">
        <v>0.78</v>
      </c>
      <c r="BA13" s="121" t="s">
        <v>326</v>
      </c>
      <c r="BB13" s="121">
        <v>7.4</v>
      </c>
      <c r="BC13" s="121" t="s">
        <v>299</v>
      </c>
      <c r="BD13" s="121" t="s">
        <v>293</v>
      </c>
      <c r="BE13" s="121" t="s">
        <v>272</v>
      </c>
      <c r="BF13" s="91" t="s">
        <v>271</v>
      </c>
      <c r="BG13" s="91" t="s">
        <v>272</v>
      </c>
      <c r="BH13" s="91" t="s">
        <v>327</v>
      </c>
      <c r="BI13" s="91" t="s">
        <v>328</v>
      </c>
      <c r="BJ13" s="121">
        <v>3.3</v>
      </c>
      <c r="BK13" s="91" t="s">
        <v>329</v>
      </c>
      <c r="BL13" s="121">
        <v>0.16</v>
      </c>
      <c r="BM13" s="97" t="s">
        <v>304</v>
      </c>
      <c r="BN13" s="122">
        <v>0.22</v>
      </c>
      <c r="BO13" s="122">
        <v>0.47</v>
      </c>
      <c r="BP13" s="122">
        <v>0.18</v>
      </c>
      <c r="BQ13" s="122">
        <v>0.75</v>
      </c>
      <c r="BR13" s="121">
        <v>0.32</v>
      </c>
      <c r="BS13" s="91">
        <v>1.2</v>
      </c>
      <c r="BT13" s="91">
        <v>0.15</v>
      </c>
      <c r="BU13" s="26">
        <v>1.6</v>
      </c>
      <c r="BV13" s="91">
        <v>0.92</v>
      </c>
      <c r="BW13" s="98">
        <v>1</v>
      </c>
      <c r="BX13" s="67"/>
    </row>
    <row r="14" spans="2:76" ht="20.100000000000001" customHeight="1">
      <c r="B14" s="24" t="s">
        <v>169</v>
      </c>
      <c r="C14" s="25" t="s">
        <v>168</v>
      </c>
      <c r="D14" s="76" t="s">
        <v>262</v>
      </c>
      <c r="E14" s="26">
        <v>28</v>
      </c>
      <c r="F14" s="26">
        <v>7</v>
      </c>
      <c r="G14" s="64">
        <v>28</v>
      </c>
      <c r="H14" s="26">
        <v>10</v>
      </c>
      <c r="I14" s="26">
        <v>0</v>
      </c>
      <c r="J14" s="26" t="s">
        <v>266</v>
      </c>
      <c r="K14" s="26" t="s">
        <v>262</v>
      </c>
      <c r="L14" s="26">
        <v>28</v>
      </c>
      <c r="M14" s="26">
        <v>7</v>
      </c>
      <c r="N14" s="26">
        <v>29</v>
      </c>
      <c r="O14" s="26">
        <v>10</v>
      </c>
      <c r="P14" s="26">
        <v>0</v>
      </c>
      <c r="Q14" s="97" t="s">
        <v>515</v>
      </c>
      <c r="R14" s="91">
        <v>1.5</v>
      </c>
      <c r="S14" s="91">
        <v>26.3</v>
      </c>
      <c r="T14" s="91">
        <v>74</v>
      </c>
      <c r="U14" s="91" t="s">
        <v>555</v>
      </c>
      <c r="V14" s="91">
        <v>997.4</v>
      </c>
      <c r="W14" s="98">
        <v>18.3</v>
      </c>
      <c r="X14" s="317">
        <v>12.1</v>
      </c>
      <c r="Y14" s="97" t="s">
        <v>314</v>
      </c>
      <c r="Z14" s="121">
        <v>6.6000000000000003E-2</v>
      </c>
      <c r="AA14" s="121">
        <v>2.4</v>
      </c>
      <c r="AB14" s="122">
        <v>0.14000000000000001</v>
      </c>
      <c r="AC14" s="121">
        <v>0.78</v>
      </c>
      <c r="AD14" s="121">
        <v>7.0000000000000007E-2</v>
      </c>
      <c r="AE14" s="121">
        <v>2.1999999999999999E-2</v>
      </c>
      <c r="AF14" s="98">
        <v>0.15</v>
      </c>
      <c r="AG14" s="97" t="s">
        <v>332</v>
      </c>
      <c r="AH14" s="121">
        <v>23</v>
      </c>
      <c r="AI14" s="121" t="s">
        <v>443</v>
      </c>
      <c r="AJ14" s="121">
        <v>34</v>
      </c>
      <c r="AK14" s="121" t="s">
        <v>319</v>
      </c>
      <c r="AL14" s="121">
        <v>0.19</v>
      </c>
      <c r="AM14" s="121" t="s">
        <v>320</v>
      </c>
      <c r="AN14" s="121">
        <v>3.5</v>
      </c>
      <c r="AO14" s="121">
        <v>1.7</v>
      </c>
      <c r="AP14" s="121">
        <v>3.2</v>
      </c>
      <c r="AQ14" s="121">
        <v>63</v>
      </c>
      <c r="AR14" s="121" t="s">
        <v>268</v>
      </c>
      <c r="AS14" s="121">
        <v>0.64</v>
      </c>
      <c r="AT14" s="121" t="s">
        <v>321</v>
      </c>
      <c r="AU14" s="121" t="s">
        <v>322</v>
      </c>
      <c r="AV14" s="121">
        <v>0.19</v>
      </c>
      <c r="AW14" s="121">
        <v>0.93</v>
      </c>
      <c r="AX14" s="121">
        <v>0.15</v>
      </c>
      <c r="AY14" s="121" t="s">
        <v>325</v>
      </c>
      <c r="AZ14" s="121">
        <v>0.5</v>
      </c>
      <c r="BA14" s="121" t="s">
        <v>326</v>
      </c>
      <c r="BB14" s="121">
        <v>1.9</v>
      </c>
      <c r="BC14" s="121">
        <v>0.18</v>
      </c>
      <c r="BD14" s="121" t="s">
        <v>293</v>
      </c>
      <c r="BE14" s="121" t="s">
        <v>272</v>
      </c>
      <c r="BF14" s="91" t="s">
        <v>271</v>
      </c>
      <c r="BG14" s="91" t="s">
        <v>272</v>
      </c>
      <c r="BH14" s="91" t="s">
        <v>327</v>
      </c>
      <c r="BI14" s="91" t="s">
        <v>328</v>
      </c>
      <c r="BJ14" s="121">
        <v>3.1</v>
      </c>
      <c r="BK14" s="91" t="s">
        <v>329</v>
      </c>
      <c r="BL14" s="121" t="s">
        <v>272</v>
      </c>
      <c r="BM14" s="97" t="s">
        <v>304</v>
      </c>
      <c r="BN14" s="122">
        <v>0.32</v>
      </c>
      <c r="BO14" s="122">
        <v>0.62</v>
      </c>
      <c r="BP14" s="122">
        <v>0.27</v>
      </c>
      <c r="BQ14" s="122">
        <v>1.1000000000000001</v>
      </c>
      <c r="BR14" s="121">
        <v>0.52</v>
      </c>
      <c r="BS14" s="91">
        <v>1.5</v>
      </c>
      <c r="BT14" s="91">
        <v>0.17</v>
      </c>
      <c r="BU14" s="26">
        <v>2.2999999999999998</v>
      </c>
      <c r="BV14" s="91">
        <v>1.1000000000000001</v>
      </c>
      <c r="BW14" s="98">
        <v>1.2</v>
      </c>
      <c r="BX14" s="67"/>
    </row>
    <row r="15" spans="2:76" ht="20.100000000000001" customHeight="1">
      <c r="B15" s="24" t="s">
        <v>169</v>
      </c>
      <c r="C15" s="25" t="s">
        <v>170</v>
      </c>
      <c r="D15" s="87" t="s">
        <v>262</v>
      </c>
      <c r="E15" s="26">
        <v>28</v>
      </c>
      <c r="F15" s="26">
        <v>7</v>
      </c>
      <c r="G15" s="64">
        <v>29</v>
      </c>
      <c r="H15" s="26">
        <v>10</v>
      </c>
      <c r="I15" s="26">
        <v>0</v>
      </c>
      <c r="J15" s="26" t="s">
        <v>266</v>
      </c>
      <c r="K15" s="26" t="s">
        <v>262</v>
      </c>
      <c r="L15" s="26">
        <v>28</v>
      </c>
      <c r="M15" s="26">
        <v>7</v>
      </c>
      <c r="N15" s="26">
        <v>30</v>
      </c>
      <c r="O15" s="26">
        <v>10</v>
      </c>
      <c r="P15" s="26">
        <v>0</v>
      </c>
      <c r="Q15" s="97" t="s">
        <v>518</v>
      </c>
      <c r="R15" s="91">
        <v>1.8</v>
      </c>
      <c r="S15" s="91">
        <v>26.5</v>
      </c>
      <c r="T15" s="91">
        <v>69</v>
      </c>
      <c r="U15" s="91" t="s">
        <v>555</v>
      </c>
      <c r="V15" s="91">
        <v>997.8</v>
      </c>
      <c r="W15" s="98">
        <v>16.2</v>
      </c>
      <c r="X15" s="317">
        <v>9.6</v>
      </c>
      <c r="Y15" s="97">
        <v>1.6E-2</v>
      </c>
      <c r="Z15" s="121">
        <v>1.7000000000000001E-2</v>
      </c>
      <c r="AA15" s="121">
        <v>1.4</v>
      </c>
      <c r="AB15" s="122">
        <v>5.2999999999999999E-2</v>
      </c>
      <c r="AC15" s="121">
        <v>0.54</v>
      </c>
      <c r="AD15" s="121">
        <v>9.5000000000000001E-2</v>
      </c>
      <c r="AE15" s="121">
        <v>1.6E-2</v>
      </c>
      <c r="AF15" s="98">
        <v>6.8000000000000005E-2</v>
      </c>
      <c r="AG15" s="97">
        <v>78</v>
      </c>
      <c r="AH15" s="121">
        <v>24</v>
      </c>
      <c r="AI15" s="121" t="s">
        <v>443</v>
      </c>
      <c r="AJ15" s="121">
        <v>70</v>
      </c>
      <c r="AK15" s="121">
        <v>110</v>
      </c>
      <c r="AL15" s="121" t="s">
        <v>292</v>
      </c>
      <c r="AM15" s="121" t="s">
        <v>320</v>
      </c>
      <c r="AN15" s="121">
        <v>1.3</v>
      </c>
      <c r="AO15" s="121">
        <v>0.65</v>
      </c>
      <c r="AP15" s="121">
        <v>1.6</v>
      </c>
      <c r="AQ15" s="121">
        <v>37</v>
      </c>
      <c r="AR15" s="121">
        <v>0.45</v>
      </c>
      <c r="AS15" s="121">
        <v>1.4</v>
      </c>
      <c r="AT15" s="121">
        <v>1.9</v>
      </c>
      <c r="AU15" s="121" t="s">
        <v>322</v>
      </c>
      <c r="AV15" s="121" t="s">
        <v>333</v>
      </c>
      <c r="AW15" s="121">
        <v>0.96</v>
      </c>
      <c r="AX15" s="121">
        <v>0.11</v>
      </c>
      <c r="AY15" s="121" t="s">
        <v>325</v>
      </c>
      <c r="AZ15" s="121">
        <v>0.39</v>
      </c>
      <c r="BA15" s="121" t="s">
        <v>326</v>
      </c>
      <c r="BB15" s="121">
        <v>3.6</v>
      </c>
      <c r="BC15" s="121" t="s">
        <v>299</v>
      </c>
      <c r="BD15" s="121" t="s">
        <v>293</v>
      </c>
      <c r="BE15" s="121" t="s">
        <v>272</v>
      </c>
      <c r="BF15" s="91" t="s">
        <v>271</v>
      </c>
      <c r="BG15" s="91" t="s">
        <v>272</v>
      </c>
      <c r="BH15" s="91" t="s">
        <v>327</v>
      </c>
      <c r="BI15" s="91" t="s">
        <v>328</v>
      </c>
      <c r="BJ15" s="121">
        <v>2.2000000000000002</v>
      </c>
      <c r="BK15" s="91" t="s">
        <v>329</v>
      </c>
      <c r="BL15" s="121" t="s">
        <v>272</v>
      </c>
      <c r="BM15" s="97" t="s">
        <v>304</v>
      </c>
      <c r="BN15" s="122">
        <v>0.21</v>
      </c>
      <c r="BO15" s="122">
        <v>0.56000000000000005</v>
      </c>
      <c r="BP15" s="122">
        <v>0.28999999999999998</v>
      </c>
      <c r="BQ15" s="122">
        <v>1.1000000000000001</v>
      </c>
      <c r="BR15" s="121">
        <v>0.45</v>
      </c>
      <c r="BS15" s="91">
        <v>1</v>
      </c>
      <c r="BT15" s="91">
        <v>0.13</v>
      </c>
      <c r="BU15" s="26">
        <v>2.2000000000000002</v>
      </c>
      <c r="BV15" s="91">
        <v>0.48</v>
      </c>
      <c r="BW15" s="98">
        <v>0.77</v>
      </c>
      <c r="BX15" s="67"/>
    </row>
    <row r="16" spans="2:76" ht="20.100000000000001" customHeight="1">
      <c r="B16" s="24" t="s">
        <v>169</v>
      </c>
      <c r="C16" s="25" t="s">
        <v>171</v>
      </c>
      <c r="D16" s="87" t="s">
        <v>262</v>
      </c>
      <c r="E16" s="26">
        <v>28</v>
      </c>
      <c r="F16" s="26">
        <v>7</v>
      </c>
      <c r="G16" s="64">
        <v>30</v>
      </c>
      <c r="H16" s="26">
        <v>10</v>
      </c>
      <c r="I16" s="26">
        <v>0</v>
      </c>
      <c r="J16" s="26" t="s">
        <v>266</v>
      </c>
      <c r="K16" s="26" t="s">
        <v>262</v>
      </c>
      <c r="L16" s="26">
        <v>28</v>
      </c>
      <c r="M16" s="26">
        <v>7</v>
      </c>
      <c r="N16" s="26">
        <v>31</v>
      </c>
      <c r="O16" s="26">
        <v>10</v>
      </c>
      <c r="P16" s="26">
        <v>0</v>
      </c>
      <c r="Q16" s="97" t="s">
        <v>498</v>
      </c>
      <c r="R16" s="91">
        <v>2.1</v>
      </c>
      <c r="S16" s="91">
        <v>26.9</v>
      </c>
      <c r="T16" s="91">
        <v>67</v>
      </c>
      <c r="U16" s="91" t="s">
        <v>555</v>
      </c>
      <c r="V16" s="91">
        <v>997.5</v>
      </c>
      <c r="W16" s="98">
        <v>27.4</v>
      </c>
      <c r="X16" s="317">
        <v>9.3000000000000007</v>
      </c>
      <c r="Y16" s="97" t="s">
        <v>314</v>
      </c>
      <c r="Z16" s="121" t="s">
        <v>269</v>
      </c>
      <c r="AA16" s="121">
        <v>1.1000000000000001</v>
      </c>
      <c r="AB16" s="122">
        <v>6.3E-2</v>
      </c>
      <c r="AC16" s="121">
        <v>0.38</v>
      </c>
      <c r="AD16" s="121">
        <v>0.11</v>
      </c>
      <c r="AE16" s="121">
        <v>8.6E-3</v>
      </c>
      <c r="AF16" s="98">
        <v>0.08</v>
      </c>
      <c r="AG16" s="97">
        <v>120</v>
      </c>
      <c r="AH16" s="121">
        <v>31</v>
      </c>
      <c r="AI16" s="121" t="s">
        <v>443</v>
      </c>
      <c r="AJ16" s="121">
        <v>88</v>
      </c>
      <c r="AK16" s="121">
        <v>97</v>
      </c>
      <c r="AL16" s="121">
        <v>0.2</v>
      </c>
      <c r="AM16" s="121" t="s">
        <v>320</v>
      </c>
      <c r="AN16" s="121">
        <v>1.1000000000000001</v>
      </c>
      <c r="AO16" s="121">
        <v>1</v>
      </c>
      <c r="AP16" s="121">
        <v>0.69</v>
      </c>
      <c r="AQ16" s="121">
        <v>30</v>
      </c>
      <c r="AR16" s="121">
        <v>0.89</v>
      </c>
      <c r="AS16" s="121">
        <v>1</v>
      </c>
      <c r="AT16" s="121">
        <v>2.1</v>
      </c>
      <c r="AU16" s="121" t="s">
        <v>322</v>
      </c>
      <c r="AV16" s="121" t="s">
        <v>333</v>
      </c>
      <c r="AW16" s="121">
        <v>0.82</v>
      </c>
      <c r="AX16" s="121">
        <v>0.15</v>
      </c>
      <c r="AY16" s="121" t="s">
        <v>325</v>
      </c>
      <c r="AZ16" s="121">
        <v>0.47</v>
      </c>
      <c r="BA16" s="121" t="s">
        <v>326</v>
      </c>
      <c r="BB16" s="121">
        <v>3.2</v>
      </c>
      <c r="BC16" s="121" t="s">
        <v>299</v>
      </c>
      <c r="BD16" s="121" t="s">
        <v>293</v>
      </c>
      <c r="BE16" s="121" t="s">
        <v>272</v>
      </c>
      <c r="BF16" s="91" t="s">
        <v>271</v>
      </c>
      <c r="BG16" s="91" t="s">
        <v>272</v>
      </c>
      <c r="BH16" s="91" t="s">
        <v>327</v>
      </c>
      <c r="BI16" s="91" t="s">
        <v>328</v>
      </c>
      <c r="BJ16" s="121">
        <v>3</v>
      </c>
      <c r="BK16" s="91" t="s">
        <v>329</v>
      </c>
      <c r="BL16" s="121" t="s">
        <v>272</v>
      </c>
      <c r="BM16" s="97" t="s">
        <v>304</v>
      </c>
      <c r="BN16" s="122">
        <v>0.23</v>
      </c>
      <c r="BO16" s="122">
        <v>0.65</v>
      </c>
      <c r="BP16" s="122">
        <v>0.36</v>
      </c>
      <c r="BQ16" s="122">
        <v>1.2</v>
      </c>
      <c r="BR16" s="121">
        <v>0.64</v>
      </c>
      <c r="BS16" s="91">
        <v>1.1000000000000001</v>
      </c>
      <c r="BT16" s="91">
        <v>0.14000000000000001</v>
      </c>
      <c r="BU16" s="26">
        <v>2.4</v>
      </c>
      <c r="BV16" s="91">
        <v>0.68</v>
      </c>
      <c r="BW16" s="98">
        <v>1.3</v>
      </c>
      <c r="BX16" s="67"/>
    </row>
    <row r="17" spans="2:76" ht="20.100000000000001" customHeight="1" thickBot="1">
      <c r="B17" s="27" t="s">
        <v>169</v>
      </c>
      <c r="C17" s="28" t="s">
        <v>172</v>
      </c>
      <c r="D17" s="88" t="s">
        <v>262</v>
      </c>
      <c r="E17" s="29">
        <v>28</v>
      </c>
      <c r="F17" s="29">
        <v>7</v>
      </c>
      <c r="G17" s="30">
        <v>31</v>
      </c>
      <c r="H17" s="29">
        <v>10</v>
      </c>
      <c r="I17" s="29">
        <v>0</v>
      </c>
      <c r="J17" s="29" t="s">
        <v>266</v>
      </c>
      <c r="K17" s="29" t="s">
        <v>262</v>
      </c>
      <c r="L17" s="29">
        <v>28</v>
      </c>
      <c r="M17" s="29">
        <v>8</v>
      </c>
      <c r="N17" s="29">
        <v>1</v>
      </c>
      <c r="O17" s="29">
        <v>10</v>
      </c>
      <c r="P17" s="29">
        <v>0</v>
      </c>
      <c r="Q17" s="112" t="s">
        <v>498</v>
      </c>
      <c r="R17" s="113">
        <v>2.5</v>
      </c>
      <c r="S17" s="113">
        <v>27.1</v>
      </c>
      <c r="T17" s="113">
        <v>67</v>
      </c>
      <c r="U17" s="113" t="s">
        <v>555</v>
      </c>
      <c r="V17" s="113">
        <v>995</v>
      </c>
      <c r="W17" s="114">
        <v>21.3</v>
      </c>
      <c r="X17" s="318">
        <v>6.6</v>
      </c>
      <c r="Y17" s="112" t="s">
        <v>314</v>
      </c>
      <c r="Z17" s="123" t="s">
        <v>269</v>
      </c>
      <c r="AA17" s="123">
        <v>0.76</v>
      </c>
      <c r="AB17" s="124">
        <v>0.14000000000000001</v>
      </c>
      <c r="AC17" s="123">
        <v>0.17</v>
      </c>
      <c r="AD17" s="123">
        <v>3.6999999999999998E-2</v>
      </c>
      <c r="AE17" s="123">
        <v>1.4999999999999999E-2</v>
      </c>
      <c r="AF17" s="114" t="s">
        <v>316</v>
      </c>
      <c r="AG17" s="112">
        <v>160</v>
      </c>
      <c r="AH17" s="123" t="s">
        <v>317</v>
      </c>
      <c r="AI17" s="123" t="s">
        <v>443</v>
      </c>
      <c r="AJ17" s="123">
        <v>29</v>
      </c>
      <c r="AK17" s="123" t="s">
        <v>319</v>
      </c>
      <c r="AL17" s="123" t="s">
        <v>292</v>
      </c>
      <c r="AM17" s="123" t="s">
        <v>320</v>
      </c>
      <c r="AN17" s="123">
        <v>0.26</v>
      </c>
      <c r="AO17" s="123">
        <v>0.53</v>
      </c>
      <c r="AP17" s="123" t="s">
        <v>296</v>
      </c>
      <c r="AQ17" s="123" t="s">
        <v>330</v>
      </c>
      <c r="AR17" s="123">
        <v>0.41</v>
      </c>
      <c r="AS17" s="123">
        <v>0.78</v>
      </c>
      <c r="AT17" s="123">
        <v>1.1000000000000001</v>
      </c>
      <c r="AU17" s="123" t="s">
        <v>322</v>
      </c>
      <c r="AV17" s="123">
        <v>0.53</v>
      </c>
      <c r="AW17" s="123" t="s">
        <v>323</v>
      </c>
      <c r="AX17" s="123" t="s">
        <v>324</v>
      </c>
      <c r="AY17" s="123" t="s">
        <v>325</v>
      </c>
      <c r="AZ17" s="123">
        <v>1.2</v>
      </c>
      <c r="BA17" s="123" t="s">
        <v>326</v>
      </c>
      <c r="BB17" s="123">
        <v>1.2</v>
      </c>
      <c r="BC17" s="123" t="s">
        <v>299</v>
      </c>
      <c r="BD17" s="123" t="s">
        <v>293</v>
      </c>
      <c r="BE17" s="123" t="s">
        <v>272</v>
      </c>
      <c r="BF17" s="113" t="s">
        <v>271</v>
      </c>
      <c r="BG17" s="113" t="s">
        <v>272</v>
      </c>
      <c r="BH17" s="113" t="s">
        <v>327</v>
      </c>
      <c r="BI17" s="113" t="s">
        <v>328</v>
      </c>
      <c r="BJ17" s="123">
        <v>2.2000000000000002</v>
      </c>
      <c r="BK17" s="113" t="s">
        <v>329</v>
      </c>
      <c r="BL17" s="123">
        <v>0.19</v>
      </c>
      <c r="BM17" s="112" t="s">
        <v>304</v>
      </c>
      <c r="BN17" s="124">
        <v>0.13</v>
      </c>
      <c r="BO17" s="124">
        <v>0.3</v>
      </c>
      <c r="BP17" s="124">
        <v>0.15</v>
      </c>
      <c r="BQ17" s="124">
        <v>0.42</v>
      </c>
      <c r="BR17" s="123">
        <v>0.23</v>
      </c>
      <c r="BS17" s="113">
        <v>0.45</v>
      </c>
      <c r="BT17" s="113">
        <v>8.8999999999999996E-2</v>
      </c>
      <c r="BU17" s="29">
        <v>1</v>
      </c>
      <c r="BV17" s="113">
        <v>0.35</v>
      </c>
      <c r="BW17" s="114" t="s">
        <v>308</v>
      </c>
      <c r="BX17" s="68"/>
    </row>
    <row r="18" spans="2:76" ht="20.100000000000001" customHeight="1">
      <c r="B18" s="24" t="s">
        <v>28</v>
      </c>
      <c r="C18" s="56" t="s">
        <v>173</v>
      </c>
      <c r="D18" s="78" t="s">
        <v>262</v>
      </c>
      <c r="E18" s="32">
        <v>28</v>
      </c>
      <c r="F18" s="32">
        <v>8</v>
      </c>
      <c r="G18" s="32">
        <v>1</v>
      </c>
      <c r="H18" s="32">
        <v>10</v>
      </c>
      <c r="I18" s="32">
        <v>0</v>
      </c>
      <c r="J18" s="32" t="s">
        <v>266</v>
      </c>
      <c r="K18" s="32" t="s">
        <v>262</v>
      </c>
      <c r="L18" s="32">
        <v>28</v>
      </c>
      <c r="M18" s="32">
        <v>8</v>
      </c>
      <c r="N18" s="32">
        <v>2</v>
      </c>
      <c r="O18" s="32">
        <v>10</v>
      </c>
      <c r="P18" s="32">
        <v>0</v>
      </c>
      <c r="Q18" s="106" t="s">
        <v>538</v>
      </c>
      <c r="R18" s="107">
        <v>1.6</v>
      </c>
      <c r="S18" s="107">
        <v>26.2</v>
      </c>
      <c r="T18" s="107">
        <v>83</v>
      </c>
      <c r="U18" s="107">
        <v>6</v>
      </c>
      <c r="V18" s="107">
        <v>992.6</v>
      </c>
      <c r="W18" s="108">
        <v>17.399999999999999</v>
      </c>
      <c r="X18" s="319">
        <v>6.4</v>
      </c>
      <c r="Y18" s="106" t="s">
        <v>314</v>
      </c>
      <c r="Z18" s="125" t="s">
        <v>269</v>
      </c>
      <c r="AA18" s="125">
        <v>0.55000000000000004</v>
      </c>
      <c r="AB18" s="120">
        <v>7.6999999999999999E-2</v>
      </c>
      <c r="AC18" s="125">
        <v>0.14000000000000001</v>
      </c>
      <c r="AD18" s="125">
        <v>2.1000000000000001E-2</v>
      </c>
      <c r="AE18" s="125">
        <v>1.0999999999999999E-2</v>
      </c>
      <c r="AF18" s="108" t="s">
        <v>316</v>
      </c>
      <c r="AG18" s="106">
        <v>110</v>
      </c>
      <c r="AH18" s="125">
        <v>12</v>
      </c>
      <c r="AI18" s="125" t="s">
        <v>443</v>
      </c>
      <c r="AJ18" s="125">
        <v>28</v>
      </c>
      <c r="AK18" s="125">
        <v>100</v>
      </c>
      <c r="AL18" s="125" t="s">
        <v>292</v>
      </c>
      <c r="AM18" s="125" t="s">
        <v>320</v>
      </c>
      <c r="AN18" s="125">
        <v>0.46</v>
      </c>
      <c r="AO18" s="125" t="s">
        <v>334</v>
      </c>
      <c r="AP18" s="125">
        <v>0.44</v>
      </c>
      <c r="AQ18" s="125" t="s">
        <v>330</v>
      </c>
      <c r="AR18" s="125">
        <v>0.66</v>
      </c>
      <c r="AS18" s="125">
        <v>0.72</v>
      </c>
      <c r="AT18" s="125">
        <v>1.2</v>
      </c>
      <c r="AU18" s="125">
        <v>34</v>
      </c>
      <c r="AV18" s="125">
        <v>1</v>
      </c>
      <c r="AW18" s="125">
        <v>0.59</v>
      </c>
      <c r="AX18" s="125" t="s">
        <v>324</v>
      </c>
      <c r="AY18" s="125" t="s">
        <v>325</v>
      </c>
      <c r="AZ18" s="125">
        <v>0.15</v>
      </c>
      <c r="BA18" s="125" t="s">
        <v>326</v>
      </c>
      <c r="BB18" s="125">
        <v>0.83</v>
      </c>
      <c r="BC18" s="125" t="s">
        <v>299</v>
      </c>
      <c r="BD18" s="125" t="s">
        <v>293</v>
      </c>
      <c r="BE18" s="125" t="s">
        <v>272</v>
      </c>
      <c r="BF18" s="107" t="s">
        <v>271</v>
      </c>
      <c r="BG18" s="107" t="s">
        <v>272</v>
      </c>
      <c r="BH18" s="107" t="s">
        <v>327</v>
      </c>
      <c r="BI18" s="107" t="s">
        <v>328</v>
      </c>
      <c r="BJ18" s="125">
        <v>1.8</v>
      </c>
      <c r="BK18" s="107" t="s">
        <v>329</v>
      </c>
      <c r="BL18" s="125">
        <v>0.13</v>
      </c>
      <c r="BM18" s="106" t="s">
        <v>304</v>
      </c>
      <c r="BN18" s="120">
        <v>0.11</v>
      </c>
      <c r="BO18" s="120">
        <v>0.41</v>
      </c>
      <c r="BP18" s="120">
        <v>0.19</v>
      </c>
      <c r="BQ18" s="120">
        <v>0.56999999999999995</v>
      </c>
      <c r="BR18" s="125">
        <v>0.27</v>
      </c>
      <c r="BS18" s="107">
        <v>0.55000000000000004</v>
      </c>
      <c r="BT18" s="107">
        <v>0.09</v>
      </c>
      <c r="BU18" s="32">
        <v>1.3</v>
      </c>
      <c r="BV18" s="107">
        <v>0.34</v>
      </c>
      <c r="BW18" s="108">
        <v>0.45</v>
      </c>
      <c r="BX18" s="69"/>
    </row>
    <row r="19" spans="2:76" ht="20.100000000000001" customHeight="1">
      <c r="B19" s="24" t="s">
        <v>28</v>
      </c>
      <c r="C19" s="31" t="s">
        <v>174</v>
      </c>
      <c r="D19" s="78" t="s">
        <v>262</v>
      </c>
      <c r="E19" s="32">
        <v>28</v>
      </c>
      <c r="F19" s="32">
        <v>8</v>
      </c>
      <c r="G19" s="32">
        <v>2</v>
      </c>
      <c r="H19" s="32">
        <v>10</v>
      </c>
      <c r="I19" s="32">
        <v>0</v>
      </c>
      <c r="J19" s="32" t="s">
        <v>266</v>
      </c>
      <c r="K19" s="32" t="s">
        <v>262</v>
      </c>
      <c r="L19" s="32">
        <v>28</v>
      </c>
      <c r="M19" s="32">
        <v>8</v>
      </c>
      <c r="N19" s="32">
        <v>3</v>
      </c>
      <c r="O19" s="32">
        <v>10</v>
      </c>
      <c r="P19" s="32">
        <v>0</v>
      </c>
      <c r="Q19" s="106" t="s">
        <v>498</v>
      </c>
      <c r="R19" s="107">
        <v>1.7</v>
      </c>
      <c r="S19" s="107">
        <v>24.8</v>
      </c>
      <c r="T19" s="107">
        <v>84</v>
      </c>
      <c r="U19" s="107">
        <v>12</v>
      </c>
      <c r="V19" s="107">
        <v>992.6</v>
      </c>
      <c r="W19" s="108">
        <v>13.2</v>
      </c>
      <c r="X19" s="319">
        <v>7.9</v>
      </c>
      <c r="Y19" s="106" t="s">
        <v>314</v>
      </c>
      <c r="Z19" s="125" t="s">
        <v>269</v>
      </c>
      <c r="AA19" s="125">
        <v>1.6</v>
      </c>
      <c r="AB19" s="120">
        <v>1.2999999999999999E-2</v>
      </c>
      <c r="AC19" s="125">
        <v>0.65</v>
      </c>
      <c r="AD19" s="125">
        <v>2.1000000000000001E-2</v>
      </c>
      <c r="AE19" s="125" t="s">
        <v>315</v>
      </c>
      <c r="AF19" s="108">
        <v>7.0000000000000007E-2</v>
      </c>
      <c r="AG19" s="106">
        <v>60</v>
      </c>
      <c r="AH19" s="125">
        <v>34</v>
      </c>
      <c r="AI19" s="125" t="s">
        <v>443</v>
      </c>
      <c r="AJ19" s="125">
        <v>36</v>
      </c>
      <c r="AK19" s="125" t="s">
        <v>319</v>
      </c>
      <c r="AL19" s="125">
        <v>0.2</v>
      </c>
      <c r="AM19" s="125" t="s">
        <v>320</v>
      </c>
      <c r="AN19" s="125">
        <v>0.45</v>
      </c>
      <c r="AO19" s="125">
        <v>0.69</v>
      </c>
      <c r="AP19" s="125">
        <v>1.3</v>
      </c>
      <c r="AQ19" s="125">
        <v>28</v>
      </c>
      <c r="AR19" s="125">
        <v>0.52</v>
      </c>
      <c r="AS19" s="125">
        <v>1.5</v>
      </c>
      <c r="AT19" s="125">
        <v>1.7</v>
      </c>
      <c r="AU19" s="125">
        <v>54</v>
      </c>
      <c r="AV19" s="125">
        <v>0.38</v>
      </c>
      <c r="AW19" s="125">
        <v>0.94</v>
      </c>
      <c r="AX19" s="125">
        <v>8.2000000000000003E-2</v>
      </c>
      <c r="AY19" s="125" t="s">
        <v>325</v>
      </c>
      <c r="AZ19" s="125">
        <v>0.49</v>
      </c>
      <c r="BA19" s="125" t="s">
        <v>326</v>
      </c>
      <c r="BB19" s="125">
        <v>1.5</v>
      </c>
      <c r="BC19" s="125" t="s">
        <v>299</v>
      </c>
      <c r="BD19" s="125" t="s">
        <v>293</v>
      </c>
      <c r="BE19" s="125" t="s">
        <v>272</v>
      </c>
      <c r="BF19" s="107" t="s">
        <v>271</v>
      </c>
      <c r="BG19" s="107" t="s">
        <v>272</v>
      </c>
      <c r="BH19" s="107" t="s">
        <v>327</v>
      </c>
      <c r="BI19" s="107" t="s">
        <v>328</v>
      </c>
      <c r="BJ19" s="125">
        <v>1.3</v>
      </c>
      <c r="BK19" s="107" t="s">
        <v>329</v>
      </c>
      <c r="BL19" s="125" t="s">
        <v>272</v>
      </c>
      <c r="BM19" s="106" t="s">
        <v>304</v>
      </c>
      <c r="BN19" s="120">
        <v>0.15</v>
      </c>
      <c r="BO19" s="120">
        <v>0.38</v>
      </c>
      <c r="BP19" s="120">
        <v>0.17</v>
      </c>
      <c r="BQ19" s="120">
        <v>0.78</v>
      </c>
      <c r="BR19" s="125">
        <v>0.27</v>
      </c>
      <c r="BS19" s="107">
        <v>0.78</v>
      </c>
      <c r="BT19" s="107">
        <v>0.19</v>
      </c>
      <c r="BU19" s="32">
        <v>1.5</v>
      </c>
      <c r="BV19" s="107">
        <v>0.46</v>
      </c>
      <c r="BW19" s="108">
        <v>0.45</v>
      </c>
      <c r="BX19" s="69"/>
    </row>
    <row r="20" spans="2:76" ht="20.100000000000001" customHeight="1">
      <c r="B20" s="18" t="s">
        <v>28</v>
      </c>
      <c r="C20" s="33" t="s">
        <v>175</v>
      </c>
      <c r="D20" s="79" t="s">
        <v>262</v>
      </c>
      <c r="E20" s="34">
        <v>28</v>
      </c>
      <c r="F20" s="34">
        <v>8</v>
      </c>
      <c r="G20" s="34">
        <v>3</v>
      </c>
      <c r="H20" s="34">
        <v>10</v>
      </c>
      <c r="I20" s="34">
        <v>0</v>
      </c>
      <c r="J20" s="34" t="s">
        <v>266</v>
      </c>
      <c r="K20" s="34" t="s">
        <v>262</v>
      </c>
      <c r="L20" s="34">
        <v>28</v>
      </c>
      <c r="M20" s="34">
        <v>8</v>
      </c>
      <c r="N20" s="34">
        <v>4</v>
      </c>
      <c r="O20" s="34">
        <v>10</v>
      </c>
      <c r="P20" s="34">
        <v>0</v>
      </c>
      <c r="Q20" s="115" t="s">
        <v>493</v>
      </c>
      <c r="R20" s="116">
        <v>1.7</v>
      </c>
      <c r="S20" s="116">
        <v>25.9</v>
      </c>
      <c r="T20" s="116">
        <v>82</v>
      </c>
      <c r="U20" s="116">
        <v>1</v>
      </c>
      <c r="V20" s="116">
        <v>993.3</v>
      </c>
      <c r="W20" s="117">
        <v>19.100000000000001</v>
      </c>
      <c r="X20" s="320">
        <v>9.8000000000000007</v>
      </c>
      <c r="Y20" s="115" t="s">
        <v>314</v>
      </c>
      <c r="Z20" s="126">
        <v>0.15</v>
      </c>
      <c r="AA20" s="126">
        <v>1.6</v>
      </c>
      <c r="AB20" s="127">
        <v>6.4000000000000001E-2</v>
      </c>
      <c r="AC20" s="126">
        <v>0.57999999999999996</v>
      </c>
      <c r="AD20" s="126">
        <v>0.06</v>
      </c>
      <c r="AE20" s="126" t="s">
        <v>315</v>
      </c>
      <c r="AF20" s="117">
        <v>0.33</v>
      </c>
      <c r="AG20" s="115">
        <v>47</v>
      </c>
      <c r="AH20" s="126">
        <v>22</v>
      </c>
      <c r="AI20" s="126" t="s">
        <v>443</v>
      </c>
      <c r="AJ20" s="126">
        <v>43</v>
      </c>
      <c r="AK20" s="126" t="s">
        <v>319</v>
      </c>
      <c r="AL20" s="126" t="s">
        <v>292</v>
      </c>
      <c r="AM20" s="126" t="s">
        <v>320</v>
      </c>
      <c r="AN20" s="126">
        <v>0.55000000000000004</v>
      </c>
      <c r="AO20" s="126" t="s">
        <v>334</v>
      </c>
      <c r="AP20" s="126">
        <v>1.4</v>
      </c>
      <c r="AQ20" s="126">
        <v>21</v>
      </c>
      <c r="AR20" s="126">
        <v>0.2</v>
      </c>
      <c r="AS20" s="126" t="s">
        <v>331</v>
      </c>
      <c r="AT20" s="126" t="s">
        <v>321</v>
      </c>
      <c r="AU20" s="126" t="s">
        <v>322</v>
      </c>
      <c r="AV20" s="126" t="s">
        <v>333</v>
      </c>
      <c r="AW20" s="126">
        <v>0.63</v>
      </c>
      <c r="AX20" s="126">
        <v>0.09</v>
      </c>
      <c r="AY20" s="126" t="s">
        <v>325</v>
      </c>
      <c r="AZ20" s="126">
        <v>0.36</v>
      </c>
      <c r="BA20" s="126" t="s">
        <v>326</v>
      </c>
      <c r="BB20" s="126">
        <v>0.78</v>
      </c>
      <c r="BC20" s="126" t="s">
        <v>299</v>
      </c>
      <c r="BD20" s="126" t="s">
        <v>293</v>
      </c>
      <c r="BE20" s="126" t="s">
        <v>272</v>
      </c>
      <c r="BF20" s="116" t="s">
        <v>271</v>
      </c>
      <c r="BG20" s="116" t="s">
        <v>272</v>
      </c>
      <c r="BH20" s="116" t="s">
        <v>327</v>
      </c>
      <c r="BI20" s="116" t="s">
        <v>328</v>
      </c>
      <c r="BJ20" s="126">
        <v>1.3</v>
      </c>
      <c r="BK20" s="116" t="s">
        <v>329</v>
      </c>
      <c r="BL20" s="126" t="s">
        <v>272</v>
      </c>
      <c r="BM20" s="115" t="s">
        <v>304</v>
      </c>
      <c r="BN20" s="127">
        <v>0.17</v>
      </c>
      <c r="BO20" s="127">
        <v>0.47</v>
      </c>
      <c r="BP20" s="127">
        <v>0.19</v>
      </c>
      <c r="BQ20" s="127">
        <v>0.86</v>
      </c>
      <c r="BR20" s="126">
        <v>0.36</v>
      </c>
      <c r="BS20" s="116">
        <v>0.92</v>
      </c>
      <c r="BT20" s="116">
        <v>0.19</v>
      </c>
      <c r="BU20" s="34">
        <v>1.7</v>
      </c>
      <c r="BV20" s="116">
        <v>0.61</v>
      </c>
      <c r="BW20" s="117">
        <v>1.4</v>
      </c>
      <c r="BX20" s="70"/>
    </row>
    <row r="21" spans="2:76" ht="20.100000000000001" customHeight="1">
      <c r="B21" s="36"/>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row>
    <row r="22" spans="2:76" ht="18.75" customHeight="1">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row>
    <row r="23" spans="2:76" ht="20.100000000000001" customHeight="1">
      <c r="B23" s="393" t="s">
        <v>0</v>
      </c>
      <c r="C23" s="394"/>
      <c r="D23" s="379"/>
      <c r="E23" s="380"/>
      <c r="F23" s="380"/>
      <c r="G23" s="380"/>
      <c r="H23" s="380"/>
      <c r="I23" s="380"/>
      <c r="J23" s="380"/>
      <c r="K23" s="380"/>
      <c r="L23" s="380"/>
      <c r="M23" s="380"/>
      <c r="N23" s="380"/>
      <c r="O23" s="380"/>
      <c r="P23" s="381"/>
      <c r="Q23" s="379"/>
      <c r="R23" s="380"/>
      <c r="S23" s="380"/>
      <c r="T23" s="380"/>
      <c r="U23" s="380"/>
      <c r="V23" s="380"/>
      <c r="W23" s="381"/>
      <c r="X23" s="131"/>
      <c r="Y23" s="119">
        <v>1.4E-2</v>
      </c>
      <c r="Z23" s="118">
        <v>1.7000000000000001E-2</v>
      </c>
      <c r="AA23" s="118">
        <v>1.4E-2</v>
      </c>
      <c r="AB23" s="119">
        <v>1.2999999999999999E-2</v>
      </c>
      <c r="AC23" s="118">
        <v>3.8E-3</v>
      </c>
      <c r="AD23" s="118">
        <v>5.1000000000000004E-3</v>
      </c>
      <c r="AE23" s="118">
        <v>6.4000000000000003E-3</v>
      </c>
      <c r="AF23" s="96">
        <v>4.9000000000000002E-2</v>
      </c>
      <c r="AG23" s="119">
        <v>32</v>
      </c>
      <c r="AH23" s="118">
        <v>9.8000000000000007</v>
      </c>
      <c r="AI23" s="118" t="s">
        <v>443</v>
      </c>
      <c r="AJ23" s="118">
        <v>18</v>
      </c>
      <c r="AK23" s="118">
        <v>75</v>
      </c>
      <c r="AL23" s="118">
        <v>0.1</v>
      </c>
      <c r="AM23" s="118">
        <v>4.5</v>
      </c>
      <c r="AN23" s="118">
        <v>8.4000000000000005E-2</v>
      </c>
      <c r="AO23" s="118">
        <v>0.23</v>
      </c>
      <c r="AP23" s="118">
        <v>0.13</v>
      </c>
      <c r="AQ23" s="118">
        <v>8.8000000000000007</v>
      </c>
      <c r="AR23" s="118">
        <v>0.11</v>
      </c>
      <c r="AS23" s="118">
        <v>0.34</v>
      </c>
      <c r="AT23" s="118">
        <v>0.93</v>
      </c>
      <c r="AU23" s="118">
        <v>12</v>
      </c>
      <c r="AV23" s="118">
        <v>0.15</v>
      </c>
      <c r="AW23" s="118">
        <v>0.47</v>
      </c>
      <c r="AX23" s="118">
        <v>8.1000000000000003E-2</v>
      </c>
      <c r="AY23" s="118">
        <v>0.25</v>
      </c>
      <c r="AZ23" s="118">
        <v>7.2999999999999995E-2</v>
      </c>
      <c r="BA23" s="118">
        <v>3.5999999999999997E-2</v>
      </c>
      <c r="BB23" s="118">
        <v>0.22</v>
      </c>
      <c r="BC23" s="118">
        <v>6.9000000000000006E-2</v>
      </c>
      <c r="BD23" s="118">
        <v>0.21</v>
      </c>
      <c r="BE23" s="118">
        <v>0.12</v>
      </c>
      <c r="BF23" s="95">
        <v>0.14000000000000001</v>
      </c>
      <c r="BG23" s="129">
        <v>0.12</v>
      </c>
      <c r="BH23" s="129">
        <v>0.6</v>
      </c>
      <c r="BI23" s="129">
        <v>6.7000000000000004E-2</v>
      </c>
      <c r="BJ23" s="129">
        <v>0.26</v>
      </c>
      <c r="BK23" s="129">
        <v>0.28000000000000003</v>
      </c>
      <c r="BL23" s="130">
        <v>0.12</v>
      </c>
      <c r="BM23" s="93">
        <v>2.9000000000000001E-2</v>
      </c>
      <c r="BN23" s="119">
        <v>0.04</v>
      </c>
      <c r="BO23" s="119">
        <v>7.3999999999999996E-2</v>
      </c>
      <c r="BP23" s="119">
        <v>0.12</v>
      </c>
      <c r="BQ23" s="119">
        <v>9.4E-2</v>
      </c>
      <c r="BR23" s="118">
        <v>3.9E-2</v>
      </c>
      <c r="BS23" s="95">
        <v>4.1000000000000002E-2</v>
      </c>
      <c r="BT23" s="95">
        <v>2.3E-2</v>
      </c>
      <c r="BU23" s="95"/>
      <c r="BV23" s="95"/>
      <c r="BW23" s="96">
        <v>0.32</v>
      </c>
      <c r="BX23" s="132"/>
    </row>
    <row r="24" spans="2:76" ht="20.100000000000001" customHeight="1">
      <c r="B24" s="395" t="s">
        <v>1</v>
      </c>
      <c r="C24" s="396"/>
      <c r="D24" s="382"/>
      <c r="E24" s="383"/>
      <c r="F24" s="383"/>
      <c r="G24" s="383"/>
      <c r="H24" s="383"/>
      <c r="I24" s="383"/>
      <c r="J24" s="383"/>
      <c r="K24" s="383"/>
      <c r="L24" s="383"/>
      <c r="M24" s="383"/>
      <c r="N24" s="383"/>
      <c r="O24" s="383"/>
      <c r="P24" s="384"/>
      <c r="Q24" s="382"/>
      <c r="R24" s="383"/>
      <c r="S24" s="383"/>
      <c r="T24" s="383"/>
      <c r="U24" s="383"/>
      <c r="V24" s="383"/>
      <c r="W24" s="384"/>
      <c r="X24" s="133"/>
      <c r="Y24" s="127">
        <v>4.8000000000000001E-2</v>
      </c>
      <c r="Z24" s="126">
        <v>5.6000000000000001E-2</v>
      </c>
      <c r="AA24" s="126">
        <v>4.5999999999999999E-2</v>
      </c>
      <c r="AB24" s="127">
        <v>4.2000000000000003E-2</v>
      </c>
      <c r="AC24" s="126">
        <v>1.2999999999999999E-2</v>
      </c>
      <c r="AD24" s="126">
        <v>1.7000000000000001E-2</v>
      </c>
      <c r="AE24" s="126">
        <v>2.1000000000000001E-2</v>
      </c>
      <c r="AF24" s="117">
        <v>0.16</v>
      </c>
      <c r="AG24" s="127">
        <v>110</v>
      </c>
      <c r="AH24" s="126">
        <v>33</v>
      </c>
      <c r="AI24" s="126" t="s">
        <v>443</v>
      </c>
      <c r="AJ24" s="126">
        <v>59</v>
      </c>
      <c r="AK24" s="126">
        <v>250</v>
      </c>
      <c r="AL24" s="126">
        <v>0.34</v>
      </c>
      <c r="AM24" s="126">
        <v>15</v>
      </c>
      <c r="AN24" s="126">
        <v>0.28000000000000003</v>
      </c>
      <c r="AO24" s="126">
        <v>0.77</v>
      </c>
      <c r="AP24" s="126">
        <v>0.43</v>
      </c>
      <c r="AQ24" s="126">
        <v>29</v>
      </c>
      <c r="AR24" s="126">
        <v>0.36</v>
      </c>
      <c r="AS24" s="126">
        <v>1.1000000000000001</v>
      </c>
      <c r="AT24" s="126">
        <v>3.1</v>
      </c>
      <c r="AU24" s="126">
        <v>41</v>
      </c>
      <c r="AV24" s="126">
        <v>0.51</v>
      </c>
      <c r="AW24" s="126">
        <v>1.6</v>
      </c>
      <c r="AX24" s="126">
        <v>0.27</v>
      </c>
      <c r="AY24" s="126">
        <v>0.83</v>
      </c>
      <c r="AZ24" s="126">
        <v>0.24</v>
      </c>
      <c r="BA24" s="126">
        <v>0.12</v>
      </c>
      <c r="BB24" s="126">
        <v>0.73</v>
      </c>
      <c r="BC24" s="126">
        <v>0.23</v>
      </c>
      <c r="BD24" s="126">
        <v>0.68</v>
      </c>
      <c r="BE24" s="126">
        <v>0.41</v>
      </c>
      <c r="BF24" s="116">
        <v>0.45</v>
      </c>
      <c r="BG24" s="116">
        <v>0.41</v>
      </c>
      <c r="BH24" s="116">
        <v>2</v>
      </c>
      <c r="BI24" s="116">
        <v>0.22</v>
      </c>
      <c r="BJ24" s="116">
        <v>0.86</v>
      </c>
      <c r="BK24" s="116">
        <v>0.92</v>
      </c>
      <c r="BL24" s="126">
        <v>0.42</v>
      </c>
      <c r="BM24" s="115">
        <v>9.7000000000000003E-2</v>
      </c>
      <c r="BN24" s="127">
        <v>0.13</v>
      </c>
      <c r="BO24" s="127">
        <v>0.25</v>
      </c>
      <c r="BP24" s="127">
        <v>0.39</v>
      </c>
      <c r="BQ24" s="127">
        <v>0.31</v>
      </c>
      <c r="BR24" s="126">
        <v>0.13</v>
      </c>
      <c r="BS24" s="116">
        <v>0.14000000000000001</v>
      </c>
      <c r="BT24" s="116">
        <v>7.5999999999999998E-2</v>
      </c>
      <c r="BU24" s="116"/>
      <c r="BV24" s="116"/>
      <c r="BW24" s="117">
        <v>1.1000000000000001</v>
      </c>
      <c r="BX24" s="134"/>
    </row>
    <row r="25" spans="2:76" ht="20.100000000000001" customHeight="1">
      <c r="B25" s="397" t="s">
        <v>29</v>
      </c>
      <c r="C25" s="389"/>
      <c r="D25" s="391"/>
      <c r="E25" s="398"/>
      <c r="F25" s="398"/>
      <c r="G25" s="398"/>
      <c r="H25" s="398"/>
      <c r="I25" s="398"/>
      <c r="J25" s="398"/>
      <c r="K25" s="398"/>
      <c r="L25" s="398"/>
      <c r="M25" s="398"/>
      <c r="N25" s="398"/>
      <c r="O25" s="398"/>
      <c r="P25" s="388"/>
      <c r="Q25" s="416" t="s">
        <v>585</v>
      </c>
      <c r="R25" s="398"/>
      <c r="S25" s="398"/>
      <c r="T25" s="398"/>
      <c r="U25" s="398"/>
      <c r="V25" s="398"/>
      <c r="W25" s="398"/>
      <c r="X25" s="388"/>
      <c r="Y25" s="373"/>
      <c r="Z25" s="373"/>
      <c r="AA25" s="385"/>
      <c r="AB25" s="373"/>
      <c r="AC25" s="373"/>
      <c r="AD25" s="373"/>
      <c r="AE25" s="373"/>
      <c r="AF25" s="373"/>
      <c r="AG25" s="376"/>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14"/>
      <c r="BJ25" s="14"/>
      <c r="BK25" s="373"/>
      <c r="BL25" s="373"/>
      <c r="BM25" s="376"/>
      <c r="BN25" s="373"/>
      <c r="BO25" s="373"/>
      <c r="BP25" s="373"/>
      <c r="BQ25" s="373"/>
      <c r="BR25" s="373"/>
      <c r="BS25" s="373"/>
      <c r="BT25" s="373"/>
      <c r="BU25" s="373"/>
      <c r="BV25" s="373"/>
      <c r="BW25" s="385"/>
      <c r="BX25" s="405"/>
    </row>
    <row r="26" spans="2:76" ht="20.100000000000001" customHeight="1">
      <c r="B26" s="397"/>
      <c r="C26" s="389"/>
      <c r="D26" s="397"/>
      <c r="E26" s="399"/>
      <c r="F26" s="399"/>
      <c r="G26" s="399"/>
      <c r="H26" s="399"/>
      <c r="I26" s="399"/>
      <c r="J26" s="399"/>
      <c r="K26" s="399"/>
      <c r="L26" s="399"/>
      <c r="M26" s="399"/>
      <c r="N26" s="399"/>
      <c r="O26" s="399"/>
      <c r="P26" s="389"/>
      <c r="Q26" s="397"/>
      <c r="R26" s="399"/>
      <c r="S26" s="399"/>
      <c r="T26" s="399"/>
      <c r="U26" s="399"/>
      <c r="V26" s="399"/>
      <c r="W26" s="399"/>
      <c r="X26" s="389"/>
      <c r="Y26" s="374"/>
      <c r="Z26" s="374"/>
      <c r="AA26" s="386"/>
      <c r="AB26" s="374"/>
      <c r="AC26" s="374"/>
      <c r="AD26" s="374"/>
      <c r="AE26" s="374"/>
      <c r="AF26" s="374"/>
      <c r="AG26" s="377"/>
      <c r="AH26" s="374"/>
      <c r="AI26" s="374"/>
      <c r="AJ26" s="374"/>
      <c r="AK26" s="374"/>
      <c r="AL26" s="374"/>
      <c r="AM26" s="374"/>
      <c r="AN26" s="374"/>
      <c r="AO26" s="374"/>
      <c r="AP26" s="374"/>
      <c r="AQ26" s="374"/>
      <c r="AR26" s="374"/>
      <c r="AS26" s="374"/>
      <c r="AT26" s="374"/>
      <c r="AU26" s="374"/>
      <c r="AV26" s="374"/>
      <c r="AW26" s="374"/>
      <c r="AX26" s="374"/>
      <c r="AY26" s="374"/>
      <c r="AZ26" s="374"/>
      <c r="BA26" s="374"/>
      <c r="BB26" s="374"/>
      <c r="BC26" s="374"/>
      <c r="BD26" s="374"/>
      <c r="BE26" s="374"/>
      <c r="BF26" s="374"/>
      <c r="BG26" s="374"/>
      <c r="BH26" s="374"/>
      <c r="BI26" s="135"/>
      <c r="BJ26" s="135"/>
      <c r="BK26" s="374"/>
      <c r="BL26" s="374"/>
      <c r="BM26" s="377"/>
      <c r="BN26" s="374"/>
      <c r="BO26" s="374"/>
      <c r="BP26" s="374"/>
      <c r="BQ26" s="374"/>
      <c r="BR26" s="374"/>
      <c r="BS26" s="374"/>
      <c r="BT26" s="374"/>
      <c r="BU26" s="374"/>
      <c r="BV26" s="374"/>
      <c r="BW26" s="386"/>
      <c r="BX26" s="406"/>
    </row>
    <row r="27" spans="2:76" ht="20.100000000000001" customHeight="1">
      <c r="B27" s="392"/>
      <c r="C27" s="390"/>
      <c r="D27" s="392"/>
      <c r="E27" s="400"/>
      <c r="F27" s="400"/>
      <c r="G27" s="400"/>
      <c r="H27" s="400"/>
      <c r="I27" s="400"/>
      <c r="J27" s="400"/>
      <c r="K27" s="400"/>
      <c r="L27" s="400"/>
      <c r="M27" s="400"/>
      <c r="N27" s="400"/>
      <c r="O27" s="400"/>
      <c r="P27" s="390"/>
      <c r="Q27" s="392"/>
      <c r="R27" s="400"/>
      <c r="S27" s="400"/>
      <c r="T27" s="400"/>
      <c r="U27" s="400"/>
      <c r="V27" s="400"/>
      <c r="W27" s="400"/>
      <c r="X27" s="390"/>
      <c r="Y27" s="375"/>
      <c r="Z27" s="375"/>
      <c r="AA27" s="387"/>
      <c r="AB27" s="375"/>
      <c r="AC27" s="375"/>
      <c r="AD27" s="375"/>
      <c r="AE27" s="375"/>
      <c r="AF27" s="375"/>
      <c r="AG27" s="378"/>
      <c r="AH27" s="375"/>
      <c r="AI27" s="375"/>
      <c r="AJ27" s="375"/>
      <c r="AK27" s="375"/>
      <c r="AL27" s="375"/>
      <c r="AM27" s="375"/>
      <c r="AN27" s="375"/>
      <c r="AO27" s="375"/>
      <c r="AP27" s="375"/>
      <c r="AQ27" s="375"/>
      <c r="AR27" s="375"/>
      <c r="AS27" s="375"/>
      <c r="AT27" s="375"/>
      <c r="AU27" s="375"/>
      <c r="AV27" s="375"/>
      <c r="AW27" s="375"/>
      <c r="AX27" s="375"/>
      <c r="AY27" s="375"/>
      <c r="AZ27" s="375"/>
      <c r="BA27" s="375"/>
      <c r="BB27" s="375"/>
      <c r="BC27" s="375"/>
      <c r="BD27" s="375"/>
      <c r="BE27" s="375"/>
      <c r="BF27" s="375"/>
      <c r="BG27" s="375"/>
      <c r="BH27" s="375"/>
      <c r="BI27" s="19"/>
      <c r="BJ27" s="19"/>
      <c r="BK27" s="375"/>
      <c r="BL27" s="375"/>
      <c r="BM27" s="378"/>
      <c r="BN27" s="375"/>
      <c r="BO27" s="375"/>
      <c r="BP27" s="375"/>
      <c r="BQ27" s="375"/>
      <c r="BR27" s="375"/>
      <c r="BS27" s="375"/>
      <c r="BT27" s="375"/>
      <c r="BU27" s="375"/>
      <c r="BV27" s="375"/>
      <c r="BW27" s="387"/>
      <c r="BX27" s="348"/>
    </row>
    <row r="28" spans="2:76" ht="17.25">
      <c r="B28" s="7"/>
      <c r="C28" s="7"/>
      <c r="D28" s="40" t="s">
        <v>39</v>
      </c>
      <c r="E28" s="7"/>
      <c r="F28" s="7"/>
      <c r="G28" s="7"/>
      <c r="H28" s="7"/>
      <c r="I28" s="7"/>
      <c r="J28" s="7"/>
      <c r="K28" s="7"/>
      <c r="L28" s="7"/>
      <c r="M28" s="7"/>
      <c r="N28" s="7"/>
      <c r="O28" s="7"/>
      <c r="P28" s="7"/>
      <c r="R28" s="7"/>
      <c r="S28" s="7"/>
      <c r="T28" s="7"/>
      <c r="U28" s="7"/>
      <c r="V28" s="7"/>
      <c r="W28" s="7"/>
      <c r="X28" s="40"/>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row>
    <row r="29" spans="2:76" ht="17.25">
      <c r="B29" s="7"/>
      <c r="C29" s="7"/>
      <c r="D29" s="81" t="s">
        <v>747</v>
      </c>
      <c r="E29" s="82"/>
      <c r="F29" s="82"/>
      <c r="G29" s="82"/>
      <c r="H29" s="82"/>
      <c r="I29" s="82"/>
      <c r="J29" s="82"/>
      <c r="K29" s="82"/>
      <c r="L29" s="82"/>
      <c r="M29" s="82"/>
      <c r="N29" s="82"/>
      <c r="O29" s="82"/>
      <c r="P29" s="82"/>
      <c r="Q29" s="83"/>
      <c r="R29" s="82"/>
      <c r="S29" s="82"/>
      <c r="T29" s="82"/>
      <c r="U29" s="82"/>
      <c r="V29" s="82"/>
      <c r="W29" s="82"/>
      <c r="X29" s="81"/>
      <c r="Y29" s="82"/>
      <c r="Z29" s="82"/>
      <c r="AA29" s="82"/>
      <c r="AB29" s="82"/>
      <c r="AC29" s="82"/>
      <c r="AD29" s="82"/>
      <c r="AE29" s="82"/>
      <c r="AF29" s="82"/>
      <c r="AG29" s="82"/>
      <c r="AH29" s="82"/>
      <c r="AI29" s="82"/>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row>
    <row r="30" spans="2:76" ht="23.25" customHeight="1">
      <c r="B30" s="7"/>
      <c r="C30" s="7"/>
      <c r="D30" s="81" t="s">
        <v>263</v>
      </c>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row>
  </sheetData>
  <mergeCells count="68">
    <mergeCell ref="BO25:BO27"/>
    <mergeCell ref="BP25:BP27"/>
    <mergeCell ref="BQ25:BQ27"/>
    <mergeCell ref="BR25:BR27"/>
    <mergeCell ref="BX25:BX27"/>
    <mergeCell ref="BS25:BS27"/>
    <mergeCell ref="BT25:BT27"/>
    <mergeCell ref="BU25:BU27"/>
    <mergeCell ref="BV25:BV27"/>
    <mergeCell ref="BW25:BW27"/>
    <mergeCell ref="BH25:BH27"/>
    <mergeCell ref="BK25:BK27"/>
    <mergeCell ref="BL25:BL27"/>
    <mergeCell ref="BM25:BM27"/>
    <mergeCell ref="BN25:BN27"/>
    <mergeCell ref="BC25:BC27"/>
    <mergeCell ref="BD25:BD27"/>
    <mergeCell ref="BE25:BE27"/>
    <mergeCell ref="BF25:BF27"/>
    <mergeCell ref="BG25:BG27"/>
    <mergeCell ref="AX25:AX27"/>
    <mergeCell ref="AY25:AY27"/>
    <mergeCell ref="AZ25:AZ27"/>
    <mergeCell ref="BA25:BA27"/>
    <mergeCell ref="BB25:BB27"/>
    <mergeCell ref="AS25:AS27"/>
    <mergeCell ref="AT25:AT27"/>
    <mergeCell ref="AU25:AU27"/>
    <mergeCell ref="AV25:AV27"/>
    <mergeCell ref="AW25:AW27"/>
    <mergeCell ref="AN25:AN27"/>
    <mergeCell ref="AO25:AO27"/>
    <mergeCell ref="AP25:AP27"/>
    <mergeCell ref="AQ25:AQ27"/>
    <mergeCell ref="AR25:AR27"/>
    <mergeCell ref="AI25:AI27"/>
    <mergeCell ref="AJ25:AJ27"/>
    <mergeCell ref="AK25:AK27"/>
    <mergeCell ref="AL25:AL27"/>
    <mergeCell ref="AM25:AM27"/>
    <mergeCell ref="AD25:AD27"/>
    <mergeCell ref="AE25:AE27"/>
    <mergeCell ref="AF25:AF27"/>
    <mergeCell ref="AG25:AG27"/>
    <mergeCell ref="AH25:AH27"/>
    <mergeCell ref="Y25:Y27"/>
    <mergeCell ref="Z25:Z27"/>
    <mergeCell ref="AA25:AA27"/>
    <mergeCell ref="AB25:AB27"/>
    <mergeCell ref="AC25:AC27"/>
    <mergeCell ref="B23:C23"/>
    <mergeCell ref="D23:P24"/>
    <mergeCell ref="Q23:W24"/>
    <mergeCell ref="B24:C24"/>
    <mergeCell ref="B25:C27"/>
    <mergeCell ref="D25:P27"/>
    <mergeCell ref="Q25:X27"/>
    <mergeCell ref="BM4:BW4"/>
    <mergeCell ref="B5:C6"/>
    <mergeCell ref="D5:P5"/>
    <mergeCell ref="Q5:Q6"/>
    <mergeCell ref="D6:E6"/>
    <mergeCell ref="K6:L6"/>
    <mergeCell ref="D2:I2"/>
    <mergeCell ref="D4:P4"/>
    <mergeCell ref="Q4:W4"/>
    <mergeCell ref="Y4:AF4"/>
    <mergeCell ref="AG4:BL4"/>
  </mergeCells>
  <phoneticPr fontId="3"/>
  <dataValidations count="1">
    <dataValidation type="list" allowBlank="1" sqref="Y3:Z3">
      <formula1>$Y$31:$Y$37</formula1>
    </dataValidation>
  </dataValidations>
  <pageMargins left="0.70866141732283472" right="0.51181102362204722" top="0.74803149606299213" bottom="0.74803149606299213" header="0.31496062992125984" footer="0.31496062992125984"/>
  <pageSetup paperSize="9" scale="52" fitToWidth="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B1:BX30"/>
  <sheetViews>
    <sheetView view="pageBreakPreview" zoomScale="70" zoomScaleNormal="70" zoomScaleSheetLayoutView="70" workbookViewId="0">
      <selection activeCell="L3" sqref="L3"/>
    </sheetView>
  </sheetViews>
  <sheetFormatPr defaultRowHeight="13.5"/>
  <cols>
    <col min="1" max="1" width="3.375" customWidth="1"/>
    <col min="2" max="2" width="3.375" bestFit="1" customWidth="1"/>
    <col min="3" max="3" width="17.125" customWidth="1"/>
    <col min="4" max="4" width="3.375" customWidth="1"/>
    <col min="5" max="10" width="4.125" customWidth="1"/>
    <col min="11" max="11" width="3.375" customWidth="1"/>
    <col min="12" max="16" width="4.125" customWidth="1"/>
    <col min="17" max="23" width="7" customWidth="1"/>
    <col min="24" max="76" width="7.25" customWidth="1"/>
  </cols>
  <sheetData>
    <row r="1" spans="2:76" ht="30.75" customHeight="1" thickBot="1">
      <c r="C1" s="6" t="s">
        <v>26</v>
      </c>
      <c r="D1" s="6"/>
      <c r="E1" s="6"/>
      <c r="F1" s="6"/>
      <c r="G1" s="6"/>
      <c r="H1" s="6"/>
      <c r="I1" s="6"/>
      <c r="J1" s="6"/>
      <c r="K1" s="6"/>
      <c r="L1" s="6"/>
      <c r="M1" s="6"/>
      <c r="N1" s="6"/>
      <c r="O1" s="6"/>
      <c r="P1" s="6"/>
      <c r="Q1" s="6"/>
      <c r="R1" s="6"/>
      <c r="S1" s="6"/>
      <c r="T1" s="6"/>
      <c r="U1" s="6"/>
      <c r="V1" s="6"/>
      <c r="W1" s="6"/>
    </row>
    <row r="2" spans="2:76" ht="30.75" customHeight="1" thickBot="1">
      <c r="C2" s="5" t="s">
        <v>143</v>
      </c>
      <c r="D2" s="407" t="s">
        <v>463</v>
      </c>
      <c r="E2" s="408"/>
      <c r="F2" s="408"/>
      <c r="G2" s="408"/>
      <c r="H2" s="408"/>
      <c r="I2" s="409"/>
      <c r="T2" s="72"/>
      <c r="U2" s="72"/>
      <c r="V2" s="72"/>
      <c r="W2" s="72"/>
      <c r="X2" s="73"/>
      <c r="Y2" s="73"/>
      <c r="Z2" s="73"/>
    </row>
    <row r="3" spans="2:76" ht="30.75" customHeight="1">
      <c r="C3" s="1"/>
      <c r="D3" s="1"/>
      <c r="E3" s="1"/>
      <c r="F3" s="1"/>
      <c r="G3" s="1"/>
      <c r="H3" s="1"/>
      <c r="I3" s="1"/>
      <c r="J3" s="1"/>
      <c r="K3" s="1"/>
      <c r="L3" s="1"/>
      <c r="M3" s="1"/>
      <c r="N3" s="1"/>
      <c r="O3" s="1"/>
      <c r="P3" s="1"/>
      <c r="Q3" s="1"/>
      <c r="R3" s="1"/>
      <c r="S3" s="1"/>
      <c r="T3" s="1"/>
      <c r="U3" s="1"/>
      <c r="V3" s="1"/>
      <c r="W3" s="1"/>
      <c r="X3" s="1"/>
      <c r="Y3" s="2"/>
      <c r="Z3" s="2"/>
      <c r="BX3" s="40" t="s">
        <v>176</v>
      </c>
    </row>
    <row r="4" spans="2:76" ht="30.75" customHeight="1">
      <c r="B4" s="7"/>
      <c r="C4" s="7"/>
      <c r="D4" s="413" t="s">
        <v>255</v>
      </c>
      <c r="E4" s="414"/>
      <c r="F4" s="414"/>
      <c r="G4" s="414"/>
      <c r="H4" s="414"/>
      <c r="I4" s="414"/>
      <c r="J4" s="414"/>
      <c r="K4" s="414"/>
      <c r="L4" s="414"/>
      <c r="M4" s="414"/>
      <c r="N4" s="414"/>
      <c r="O4" s="414"/>
      <c r="P4" s="415"/>
      <c r="Q4" s="410" t="s">
        <v>240</v>
      </c>
      <c r="R4" s="411"/>
      <c r="S4" s="411"/>
      <c r="T4" s="411"/>
      <c r="U4" s="411"/>
      <c r="V4" s="411"/>
      <c r="W4" s="412"/>
      <c r="X4" s="80" t="s">
        <v>264</v>
      </c>
      <c r="Y4" s="410" t="s">
        <v>36</v>
      </c>
      <c r="Z4" s="411"/>
      <c r="AA4" s="411"/>
      <c r="AB4" s="411"/>
      <c r="AC4" s="411"/>
      <c r="AD4" s="411"/>
      <c r="AE4" s="411"/>
      <c r="AF4" s="412"/>
      <c r="AG4" s="410" t="s">
        <v>37</v>
      </c>
      <c r="AH4" s="411"/>
      <c r="AI4" s="411"/>
      <c r="AJ4" s="411"/>
      <c r="AK4" s="411"/>
      <c r="AL4" s="411"/>
      <c r="AM4" s="411"/>
      <c r="AN4" s="411"/>
      <c r="AO4" s="411"/>
      <c r="AP4" s="411"/>
      <c r="AQ4" s="411"/>
      <c r="AR4" s="411"/>
      <c r="AS4" s="411"/>
      <c r="AT4" s="411"/>
      <c r="AU4" s="411"/>
      <c r="AV4" s="411"/>
      <c r="AW4" s="411"/>
      <c r="AX4" s="411"/>
      <c r="AY4" s="411"/>
      <c r="AZ4" s="411"/>
      <c r="BA4" s="411"/>
      <c r="BB4" s="411"/>
      <c r="BC4" s="411"/>
      <c r="BD4" s="411"/>
      <c r="BE4" s="411"/>
      <c r="BF4" s="411"/>
      <c r="BG4" s="411"/>
      <c r="BH4" s="411"/>
      <c r="BI4" s="411"/>
      <c r="BJ4" s="411"/>
      <c r="BK4" s="411"/>
      <c r="BL4" s="412"/>
      <c r="BM4" s="410" t="s">
        <v>38</v>
      </c>
      <c r="BN4" s="411"/>
      <c r="BO4" s="411"/>
      <c r="BP4" s="411"/>
      <c r="BQ4" s="411"/>
      <c r="BR4" s="411"/>
      <c r="BS4" s="411"/>
      <c r="BT4" s="411"/>
      <c r="BU4" s="411"/>
      <c r="BV4" s="411"/>
      <c r="BW4" s="412"/>
      <c r="BX4" s="12" t="s">
        <v>30</v>
      </c>
    </row>
    <row r="5" spans="2:76" ht="20.100000000000001" customHeight="1">
      <c r="B5" s="391" t="s">
        <v>27</v>
      </c>
      <c r="C5" s="388"/>
      <c r="D5" s="403" t="s">
        <v>256</v>
      </c>
      <c r="E5" s="403"/>
      <c r="F5" s="403"/>
      <c r="G5" s="403"/>
      <c r="H5" s="403"/>
      <c r="I5" s="403"/>
      <c r="J5" s="403"/>
      <c r="K5" s="403"/>
      <c r="L5" s="403"/>
      <c r="M5" s="403"/>
      <c r="N5" s="403"/>
      <c r="O5" s="403"/>
      <c r="P5" s="404"/>
      <c r="Q5" s="376" t="s">
        <v>241</v>
      </c>
      <c r="R5" s="14" t="s">
        <v>253</v>
      </c>
      <c r="S5" s="14" t="s">
        <v>252</v>
      </c>
      <c r="T5" s="14" t="s">
        <v>251</v>
      </c>
      <c r="U5" s="14" t="s">
        <v>250</v>
      </c>
      <c r="V5" s="14" t="s">
        <v>248</v>
      </c>
      <c r="W5" s="62" t="s">
        <v>249</v>
      </c>
      <c r="X5" s="65" t="s">
        <v>32</v>
      </c>
      <c r="Y5" s="9" t="s">
        <v>556</v>
      </c>
      <c r="Z5" s="10" t="s">
        <v>557</v>
      </c>
      <c r="AA5" s="10" t="s">
        <v>558</v>
      </c>
      <c r="AB5" s="11" t="s">
        <v>559</v>
      </c>
      <c r="AC5" s="10" t="s">
        <v>560</v>
      </c>
      <c r="AD5" s="10" t="s">
        <v>561</v>
      </c>
      <c r="AE5" s="10" t="s">
        <v>562</v>
      </c>
      <c r="AF5" s="12" t="s">
        <v>563</v>
      </c>
      <c r="AG5" s="13" t="s">
        <v>2</v>
      </c>
      <c r="AH5" s="14" t="s">
        <v>3</v>
      </c>
      <c r="AI5" s="14" t="s">
        <v>335</v>
      </c>
      <c r="AJ5" s="14" t="s">
        <v>4</v>
      </c>
      <c r="AK5" s="14" t="s">
        <v>5</v>
      </c>
      <c r="AL5" s="14" t="s">
        <v>6</v>
      </c>
      <c r="AM5" s="14" t="s">
        <v>7</v>
      </c>
      <c r="AN5" s="14" t="s">
        <v>8</v>
      </c>
      <c r="AO5" s="14" t="s">
        <v>9</v>
      </c>
      <c r="AP5" s="14" t="s">
        <v>10</v>
      </c>
      <c r="AQ5" s="14" t="s">
        <v>11</v>
      </c>
      <c r="AR5" s="14" t="s">
        <v>12</v>
      </c>
      <c r="AS5" s="14" t="s">
        <v>13</v>
      </c>
      <c r="AT5" s="14" t="s">
        <v>14</v>
      </c>
      <c r="AU5" s="14" t="s">
        <v>15</v>
      </c>
      <c r="AV5" s="14" t="s">
        <v>16</v>
      </c>
      <c r="AW5" s="14" t="s">
        <v>17</v>
      </c>
      <c r="AX5" s="14" t="s">
        <v>18</v>
      </c>
      <c r="AY5" s="14" t="s">
        <v>19</v>
      </c>
      <c r="AZ5" s="14" t="s">
        <v>20</v>
      </c>
      <c r="BA5" s="14" t="s">
        <v>21</v>
      </c>
      <c r="BB5" s="14" t="s">
        <v>22</v>
      </c>
      <c r="BC5" s="14" t="s">
        <v>23</v>
      </c>
      <c r="BD5" s="14" t="s">
        <v>336</v>
      </c>
      <c r="BE5" s="14" t="s">
        <v>24</v>
      </c>
      <c r="BF5" s="15" t="s">
        <v>337</v>
      </c>
      <c r="BG5" s="15" t="s">
        <v>265</v>
      </c>
      <c r="BH5" s="15" t="s">
        <v>338</v>
      </c>
      <c r="BI5" s="15" t="s">
        <v>339</v>
      </c>
      <c r="BJ5" s="15" t="s">
        <v>25</v>
      </c>
      <c r="BK5" s="15" t="s">
        <v>285</v>
      </c>
      <c r="BL5" s="14" t="s">
        <v>286</v>
      </c>
      <c r="BM5" s="9" t="s">
        <v>340</v>
      </c>
      <c r="BN5" s="11" t="s">
        <v>341</v>
      </c>
      <c r="BO5" s="11" t="s">
        <v>342</v>
      </c>
      <c r="BP5" s="11" t="s">
        <v>343</v>
      </c>
      <c r="BQ5" s="11" t="s">
        <v>344</v>
      </c>
      <c r="BR5" s="10" t="s">
        <v>345</v>
      </c>
      <c r="BS5" s="8" t="s">
        <v>346</v>
      </c>
      <c r="BT5" s="8" t="s">
        <v>347</v>
      </c>
      <c r="BU5" s="8" t="s">
        <v>348</v>
      </c>
      <c r="BV5" s="8" t="s">
        <v>349</v>
      </c>
      <c r="BW5" s="12" t="s">
        <v>350</v>
      </c>
      <c r="BX5" s="16"/>
    </row>
    <row r="6" spans="2:76" ht="20.100000000000001" customHeight="1">
      <c r="B6" s="392"/>
      <c r="C6" s="390"/>
      <c r="D6" s="401" t="s">
        <v>257</v>
      </c>
      <c r="E6" s="402"/>
      <c r="F6" s="84" t="s">
        <v>258</v>
      </c>
      <c r="G6" s="84" t="s">
        <v>259</v>
      </c>
      <c r="H6" s="84" t="s">
        <v>260</v>
      </c>
      <c r="I6" s="84" t="s">
        <v>254</v>
      </c>
      <c r="J6" s="84" t="s">
        <v>261</v>
      </c>
      <c r="K6" s="402" t="s">
        <v>257</v>
      </c>
      <c r="L6" s="402"/>
      <c r="M6" s="84" t="s">
        <v>258</v>
      </c>
      <c r="N6" s="84" t="s">
        <v>259</v>
      </c>
      <c r="O6" s="84" t="s">
        <v>260</v>
      </c>
      <c r="P6" s="84" t="s">
        <v>254</v>
      </c>
      <c r="Q6" s="378"/>
      <c r="R6" s="19" t="s">
        <v>242</v>
      </c>
      <c r="S6" s="19" t="s">
        <v>243</v>
      </c>
      <c r="T6" s="19" t="s">
        <v>244</v>
      </c>
      <c r="U6" s="19" t="s">
        <v>245</v>
      </c>
      <c r="V6" s="19" t="s">
        <v>246</v>
      </c>
      <c r="W6" s="61" t="s">
        <v>247</v>
      </c>
      <c r="X6" s="60" t="s">
        <v>162</v>
      </c>
      <c r="Y6" s="18" t="s">
        <v>162</v>
      </c>
      <c r="Z6" s="19" t="s">
        <v>162</v>
      </c>
      <c r="AA6" s="19" t="s">
        <v>162</v>
      </c>
      <c r="AB6" s="20" t="s">
        <v>162</v>
      </c>
      <c r="AC6" s="19" t="s">
        <v>162</v>
      </c>
      <c r="AD6" s="19" t="s">
        <v>162</v>
      </c>
      <c r="AE6" s="19" t="s">
        <v>162</v>
      </c>
      <c r="AF6" s="21" t="s">
        <v>162</v>
      </c>
      <c r="AG6" s="18" t="s">
        <v>287</v>
      </c>
      <c r="AH6" s="19" t="s">
        <v>287</v>
      </c>
      <c r="AI6" s="19" t="s">
        <v>287</v>
      </c>
      <c r="AJ6" s="19" t="s">
        <v>287</v>
      </c>
      <c r="AK6" s="19" t="s">
        <v>287</v>
      </c>
      <c r="AL6" s="19" t="s">
        <v>287</v>
      </c>
      <c r="AM6" s="19" t="s">
        <v>287</v>
      </c>
      <c r="AN6" s="19" t="s">
        <v>287</v>
      </c>
      <c r="AO6" s="19" t="s">
        <v>287</v>
      </c>
      <c r="AP6" s="19" t="s">
        <v>287</v>
      </c>
      <c r="AQ6" s="19" t="s">
        <v>287</v>
      </c>
      <c r="AR6" s="19" t="s">
        <v>287</v>
      </c>
      <c r="AS6" s="19" t="s">
        <v>287</v>
      </c>
      <c r="AT6" s="19" t="s">
        <v>287</v>
      </c>
      <c r="AU6" s="19" t="s">
        <v>287</v>
      </c>
      <c r="AV6" s="19" t="s">
        <v>287</v>
      </c>
      <c r="AW6" s="19" t="s">
        <v>287</v>
      </c>
      <c r="AX6" s="19" t="s">
        <v>287</v>
      </c>
      <c r="AY6" s="19" t="s">
        <v>287</v>
      </c>
      <c r="AZ6" s="19" t="s">
        <v>287</v>
      </c>
      <c r="BA6" s="19" t="s">
        <v>287</v>
      </c>
      <c r="BB6" s="19" t="s">
        <v>287</v>
      </c>
      <c r="BC6" s="19" t="s">
        <v>287</v>
      </c>
      <c r="BD6" s="19" t="s">
        <v>287</v>
      </c>
      <c r="BE6" s="19" t="s">
        <v>287</v>
      </c>
      <c r="BF6" s="17" t="s">
        <v>287</v>
      </c>
      <c r="BG6" s="17" t="s">
        <v>287</v>
      </c>
      <c r="BH6" s="17" t="s">
        <v>287</v>
      </c>
      <c r="BI6" s="17" t="s">
        <v>287</v>
      </c>
      <c r="BJ6" s="17" t="s">
        <v>287</v>
      </c>
      <c r="BK6" s="17" t="s">
        <v>287</v>
      </c>
      <c r="BL6" s="19" t="s">
        <v>287</v>
      </c>
      <c r="BM6" s="59" t="s">
        <v>351</v>
      </c>
      <c r="BN6" s="19" t="s">
        <v>351</v>
      </c>
      <c r="BO6" s="19" t="s">
        <v>351</v>
      </c>
      <c r="BP6" s="19" t="s">
        <v>351</v>
      </c>
      <c r="BQ6" s="19" t="s">
        <v>351</v>
      </c>
      <c r="BR6" s="60" t="s">
        <v>351</v>
      </c>
      <c r="BS6" s="19" t="s">
        <v>351</v>
      </c>
      <c r="BT6" s="19" t="s">
        <v>351</v>
      </c>
      <c r="BU6" s="19" t="s">
        <v>351</v>
      </c>
      <c r="BV6" s="20" t="s">
        <v>351</v>
      </c>
      <c r="BW6" s="21" t="s">
        <v>351</v>
      </c>
      <c r="BX6" s="22"/>
    </row>
    <row r="7" spans="2:76" ht="20.100000000000001" customHeight="1">
      <c r="B7" s="13" t="s">
        <v>28</v>
      </c>
      <c r="C7" s="23" t="s">
        <v>223</v>
      </c>
      <c r="D7" s="75" t="s">
        <v>262</v>
      </c>
      <c r="E7" s="64">
        <v>28</v>
      </c>
      <c r="F7" s="64">
        <v>10</v>
      </c>
      <c r="G7" s="64">
        <v>20</v>
      </c>
      <c r="H7" s="64">
        <v>10</v>
      </c>
      <c r="I7" s="64">
        <v>0</v>
      </c>
      <c r="J7" s="64" t="s">
        <v>266</v>
      </c>
      <c r="K7" s="64" t="s">
        <v>262</v>
      </c>
      <c r="L7" s="64">
        <v>28</v>
      </c>
      <c r="M7" s="64">
        <v>10</v>
      </c>
      <c r="N7" s="64">
        <v>21</v>
      </c>
      <c r="O7" s="64">
        <v>10</v>
      </c>
      <c r="P7" s="64">
        <v>0</v>
      </c>
      <c r="Q7" s="93" t="s">
        <v>493</v>
      </c>
      <c r="R7" s="94">
        <v>1.5</v>
      </c>
      <c r="S7" s="95">
        <v>16.5</v>
      </c>
      <c r="T7" s="95">
        <v>58</v>
      </c>
      <c r="U7" s="95" t="s">
        <v>555</v>
      </c>
      <c r="V7" s="95">
        <v>998.2</v>
      </c>
      <c r="W7" s="96">
        <v>16</v>
      </c>
      <c r="X7" s="316">
        <v>16.5</v>
      </c>
      <c r="Y7" s="93" t="s">
        <v>352</v>
      </c>
      <c r="Z7" s="118">
        <v>0.15</v>
      </c>
      <c r="AA7" s="118">
        <v>4.0999999999999996</v>
      </c>
      <c r="AB7" s="119">
        <v>5.1999999999999998E-2</v>
      </c>
      <c r="AC7" s="118">
        <v>1.7</v>
      </c>
      <c r="AD7" s="118">
        <v>0.13</v>
      </c>
      <c r="AE7" s="118">
        <v>1.7000000000000001E-2</v>
      </c>
      <c r="AF7" s="96" t="s">
        <v>316</v>
      </c>
      <c r="AG7" s="93">
        <v>190</v>
      </c>
      <c r="AH7" s="118">
        <v>120</v>
      </c>
      <c r="AI7" s="118" t="s">
        <v>443</v>
      </c>
      <c r="AJ7" s="118">
        <v>160</v>
      </c>
      <c r="AK7" s="118">
        <v>130</v>
      </c>
      <c r="AL7" s="118" t="s">
        <v>333</v>
      </c>
      <c r="AM7" s="118">
        <v>5.9</v>
      </c>
      <c r="AN7" s="118">
        <v>0.82</v>
      </c>
      <c r="AO7" s="118">
        <v>0.52</v>
      </c>
      <c r="AP7" s="118">
        <v>5.0999999999999996</v>
      </c>
      <c r="AQ7" s="118">
        <v>92</v>
      </c>
      <c r="AR7" s="118" t="s">
        <v>353</v>
      </c>
      <c r="AS7" s="118" t="s">
        <v>310</v>
      </c>
      <c r="AT7" s="118">
        <v>1.5</v>
      </c>
      <c r="AU7" s="118">
        <v>21</v>
      </c>
      <c r="AV7" s="118">
        <v>2.2999999999999998</v>
      </c>
      <c r="AW7" s="118">
        <v>0.79</v>
      </c>
      <c r="AX7" s="118">
        <v>0.52</v>
      </c>
      <c r="AY7" s="118" t="s">
        <v>354</v>
      </c>
      <c r="AZ7" s="118">
        <v>1.2</v>
      </c>
      <c r="BA7" s="118">
        <v>4.8000000000000001E-2</v>
      </c>
      <c r="BB7" s="118">
        <v>2.9</v>
      </c>
      <c r="BC7" s="118">
        <v>0.12</v>
      </c>
      <c r="BD7" s="118">
        <v>0.2</v>
      </c>
      <c r="BE7" s="118" t="s">
        <v>272</v>
      </c>
      <c r="BF7" s="95" t="s">
        <v>268</v>
      </c>
      <c r="BG7" s="95" t="s">
        <v>271</v>
      </c>
      <c r="BH7" s="95" t="s">
        <v>355</v>
      </c>
      <c r="BI7" s="95" t="s">
        <v>356</v>
      </c>
      <c r="BJ7" s="95">
        <v>11</v>
      </c>
      <c r="BK7" s="95" t="s">
        <v>357</v>
      </c>
      <c r="BL7" s="118">
        <v>0.33</v>
      </c>
      <c r="BM7" s="93">
        <v>1.4E-2</v>
      </c>
      <c r="BN7" s="120">
        <v>0.4</v>
      </c>
      <c r="BO7" s="119">
        <v>0.6</v>
      </c>
      <c r="BP7" s="119">
        <v>0.28999999999999998</v>
      </c>
      <c r="BQ7" s="119">
        <v>1.4</v>
      </c>
      <c r="BR7" s="118">
        <v>0.9</v>
      </c>
      <c r="BS7" s="95">
        <v>1.5</v>
      </c>
      <c r="BT7" s="95">
        <v>0.17</v>
      </c>
      <c r="BU7" s="136">
        <v>2.7</v>
      </c>
      <c r="BV7" s="136">
        <v>1.2</v>
      </c>
      <c r="BW7" s="23">
        <v>2.6</v>
      </c>
      <c r="BX7" s="66"/>
    </row>
    <row r="8" spans="2:76" ht="20.100000000000001" customHeight="1">
      <c r="B8" s="24" t="s">
        <v>28</v>
      </c>
      <c r="C8" s="25" t="s">
        <v>195</v>
      </c>
      <c r="D8" s="75" t="s">
        <v>262</v>
      </c>
      <c r="E8" s="64">
        <v>28</v>
      </c>
      <c r="F8" s="64">
        <v>10</v>
      </c>
      <c r="G8" s="64">
        <v>21</v>
      </c>
      <c r="H8" s="64">
        <v>10</v>
      </c>
      <c r="I8" s="64">
        <v>0</v>
      </c>
      <c r="J8" s="64" t="s">
        <v>266</v>
      </c>
      <c r="K8" s="64" t="s">
        <v>262</v>
      </c>
      <c r="L8" s="64">
        <v>28</v>
      </c>
      <c r="M8" s="64">
        <v>10</v>
      </c>
      <c r="N8" s="64">
        <v>22</v>
      </c>
      <c r="O8" s="64">
        <v>10</v>
      </c>
      <c r="P8" s="64">
        <v>0</v>
      </c>
      <c r="Q8" s="97" t="s">
        <v>498</v>
      </c>
      <c r="R8" s="91">
        <v>2</v>
      </c>
      <c r="S8" s="91">
        <v>13.9</v>
      </c>
      <c r="T8" s="91">
        <v>60</v>
      </c>
      <c r="U8" s="91" t="s">
        <v>555</v>
      </c>
      <c r="V8" s="91">
        <v>1001.9</v>
      </c>
      <c r="W8" s="98">
        <v>10.199999999999999</v>
      </c>
      <c r="X8" s="317">
        <v>13.1</v>
      </c>
      <c r="Y8" s="97">
        <v>5.1999999999999998E-2</v>
      </c>
      <c r="Z8" s="121">
        <v>0.51</v>
      </c>
      <c r="AA8" s="121">
        <v>1.7</v>
      </c>
      <c r="AB8" s="122">
        <v>6.5000000000000002E-2</v>
      </c>
      <c r="AC8" s="121">
        <v>0.73</v>
      </c>
      <c r="AD8" s="121">
        <v>0.13</v>
      </c>
      <c r="AE8" s="121">
        <v>1.0999999999999999E-2</v>
      </c>
      <c r="AF8" s="98" t="s">
        <v>316</v>
      </c>
      <c r="AG8" s="97">
        <v>230</v>
      </c>
      <c r="AH8" s="121">
        <v>74</v>
      </c>
      <c r="AI8" s="121" t="s">
        <v>443</v>
      </c>
      <c r="AJ8" s="121">
        <v>150</v>
      </c>
      <c r="AK8" s="121">
        <v>58</v>
      </c>
      <c r="AL8" s="121" t="s">
        <v>333</v>
      </c>
      <c r="AM8" s="121">
        <v>5.0999999999999996</v>
      </c>
      <c r="AN8" s="121">
        <v>0.49</v>
      </c>
      <c r="AO8" s="121">
        <v>0.49</v>
      </c>
      <c r="AP8" s="121">
        <v>3.1</v>
      </c>
      <c r="AQ8" s="121">
        <v>63</v>
      </c>
      <c r="AR8" s="121" t="s">
        <v>353</v>
      </c>
      <c r="AS8" s="121" t="s">
        <v>310</v>
      </c>
      <c r="AT8" s="121">
        <v>2.2999999999999998</v>
      </c>
      <c r="AU8" s="121">
        <v>19</v>
      </c>
      <c r="AV8" s="121">
        <v>0.9</v>
      </c>
      <c r="AW8" s="121">
        <v>1.4</v>
      </c>
      <c r="AX8" s="121">
        <v>0.34</v>
      </c>
      <c r="AY8" s="121" t="s">
        <v>354</v>
      </c>
      <c r="AZ8" s="121">
        <v>0.8</v>
      </c>
      <c r="BA8" s="121" t="s">
        <v>358</v>
      </c>
      <c r="BB8" s="121">
        <v>2.6</v>
      </c>
      <c r="BC8" s="121" t="s">
        <v>359</v>
      </c>
      <c r="BD8" s="121">
        <v>0.15</v>
      </c>
      <c r="BE8" s="121" t="s">
        <v>272</v>
      </c>
      <c r="BF8" s="91" t="s">
        <v>268</v>
      </c>
      <c r="BG8" s="91" t="s">
        <v>271</v>
      </c>
      <c r="BH8" s="91" t="s">
        <v>355</v>
      </c>
      <c r="BI8" s="91" t="s">
        <v>356</v>
      </c>
      <c r="BJ8" s="91">
        <v>5.5</v>
      </c>
      <c r="BK8" s="91" t="s">
        <v>357</v>
      </c>
      <c r="BL8" s="121">
        <v>0.17</v>
      </c>
      <c r="BM8" s="97" t="s">
        <v>360</v>
      </c>
      <c r="BN8" s="122">
        <v>0.43</v>
      </c>
      <c r="BO8" s="122">
        <v>0.76</v>
      </c>
      <c r="BP8" s="122">
        <v>0.56999999999999995</v>
      </c>
      <c r="BQ8" s="122">
        <v>1.6</v>
      </c>
      <c r="BR8" s="121">
        <v>1.4</v>
      </c>
      <c r="BS8" s="91">
        <v>1.6</v>
      </c>
      <c r="BT8" s="91">
        <v>0.17</v>
      </c>
      <c r="BU8" s="26">
        <v>3.4</v>
      </c>
      <c r="BV8" s="26">
        <v>1.6</v>
      </c>
      <c r="BW8" s="25">
        <v>2.6</v>
      </c>
      <c r="BX8" s="67"/>
    </row>
    <row r="9" spans="2:76" ht="20.100000000000001" customHeight="1">
      <c r="B9" s="24" t="s">
        <v>28</v>
      </c>
      <c r="C9" s="31" t="s">
        <v>196</v>
      </c>
      <c r="D9" s="86" t="s">
        <v>262</v>
      </c>
      <c r="E9" s="32">
        <v>28</v>
      </c>
      <c r="F9" s="64">
        <v>10</v>
      </c>
      <c r="G9" s="64">
        <v>22</v>
      </c>
      <c r="H9" s="32">
        <v>10</v>
      </c>
      <c r="I9" s="32">
        <v>0</v>
      </c>
      <c r="J9" s="32" t="s">
        <v>266</v>
      </c>
      <c r="K9" s="32" t="s">
        <v>262</v>
      </c>
      <c r="L9" s="32">
        <v>28</v>
      </c>
      <c r="M9" s="32">
        <v>10</v>
      </c>
      <c r="N9" s="32">
        <v>23</v>
      </c>
      <c r="O9" s="32">
        <v>10</v>
      </c>
      <c r="P9" s="31">
        <v>0</v>
      </c>
      <c r="Q9" s="97" t="s">
        <v>498</v>
      </c>
      <c r="R9" s="91">
        <v>1.5</v>
      </c>
      <c r="S9" s="91">
        <v>14.9</v>
      </c>
      <c r="T9" s="91">
        <v>74</v>
      </c>
      <c r="U9" s="91" t="s">
        <v>555</v>
      </c>
      <c r="V9" s="91">
        <v>994.6</v>
      </c>
      <c r="W9" s="98">
        <v>6.9</v>
      </c>
      <c r="X9" s="321">
        <v>21.3</v>
      </c>
      <c r="Y9" s="97">
        <v>0.16</v>
      </c>
      <c r="Z9" s="121">
        <v>1.2</v>
      </c>
      <c r="AA9" s="121">
        <v>2.1</v>
      </c>
      <c r="AB9" s="122">
        <v>7.4999999999999997E-2</v>
      </c>
      <c r="AC9" s="121">
        <v>1.1000000000000001</v>
      </c>
      <c r="AD9" s="121">
        <v>0.23</v>
      </c>
      <c r="AE9" s="121">
        <v>1.4E-2</v>
      </c>
      <c r="AF9" s="98">
        <v>0.06</v>
      </c>
      <c r="AG9" s="97">
        <v>150</v>
      </c>
      <c r="AH9" s="121" t="s">
        <v>361</v>
      </c>
      <c r="AI9" s="121" t="s">
        <v>443</v>
      </c>
      <c r="AJ9" s="121">
        <v>270</v>
      </c>
      <c r="AK9" s="121" t="s">
        <v>362</v>
      </c>
      <c r="AL9" s="121" t="s">
        <v>333</v>
      </c>
      <c r="AM9" s="121" t="s">
        <v>320</v>
      </c>
      <c r="AN9" s="121">
        <v>1.2</v>
      </c>
      <c r="AO9" s="121" t="s">
        <v>363</v>
      </c>
      <c r="AP9" s="121">
        <v>4</v>
      </c>
      <c r="AQ9" s="121">
        <v>49</v>
      </c>
      <c r="AR9" s="121" t="s">
        <v>353</v>
      </c>
      <c r="AS9" s="121" t="s">
        <v>310</v>
      </c>
      <c r="AT9" s="121">
        <v>3</v>
      </c>
      <c r="AU9" s="121">
        <v>27</v>
      </c>
      <c r="AV9" s="121">
        <v>1.6</v>
      </c>
      <c r="AW9" s="121" t="s">
        <v>327</v>
      </c>
      <c r="AX9" s="121">
        <v>0.55000000000000004</v>
      </c>
      <c r="AY9" s="121" t="s">
        <v>354</v>
      </c>
      <c r="AZ9" s="121">
        <v>3.8</v>
      </c>
      <c r="BA9" s="121" t="s">
        <v>358</v>
      </c>
      <c r="BB9" s="121">
        <v>3</v>
      </c>
      <c r="BC9" s="121" t="s">
        <v>359</v>
      </c>
      <c r="BD9" s="121" t="s">
        <v>333</v>
      </c>
      <c r="BE9" s="121" t="s">
        <v>272</v>
      </c>
      <c r="BF9" s="91" t="s">
        <v>268</v>
      </c>
      <c r="BG9" s="91" t="s">
        <v>271</v>
      </c>
      <c r="BH9" s="91" t="s">
        <v>355</v>
      </c>
      <c r="BI9" s="91" t="s">
        <v>356</v>
      </c>
      <c r="BJ9" s="91">
        <v>8.5</v>
      </c>
      <c r="BK9" s="91" t="s">
        <v>357</v>
      </c>
      <c r="BL9" s="121">
        <v>0.31</v>
      </c>
      <c r="BM9" s="97">
        <v>2.5999999999999999E-2</v>
      </c>
      <c r="BN9" s="122">
        <v>0.63</v>
      </c>
      <c r="BO9" s="122">
        <v>1.4</v>
      </c>
      <c r="BP9" s="122">
        <v>0.97</v>
      </c>
      <c r="BQ9" s="122">
        <v>2.6</v>
      </c>
      <c r="BR9" s="121">
        <v>3</v>
      </c>
      <c r="BS9" s="91">
        <v>2.1</v>
      </c>
      <c r="BT9" s="91">
        <v>0.23</v>
      </c>
      <c r="BU9" s="26">
        <v>5.6</v>
      </c>
      <c r="BV9" s="26">
        <v>2.7</v>
      </c>
      <c r="BW9" s="25">
        <v>4.8</v>
      </c>
      <c r="BX9" s="67"/>
    </row>
    <row r="10" spans="2:76" ht="20.100000000000001" customHeight="1" thickBot="1">
      <c r="B10" s="27" t="s">
        <v>28</v>
      </c>
      <c r="C10" s="28" t="s">
        <v>197</v>
      </c>
      <c r="D10" s="89" t="s">
        <v>262</v>
      </c>
      <c r="E10" s="29">
        <v>28</v>
      </c>
      <c r="F10" s="29">
        <v>10</v>
      </c>
      <c r="G10" s="30">
        <v>23</v>
      </c>
      <c r="H10" s="29">
        <v>10</v>
      </c>
      <c r="I10" s="29">
        <v>0</v>
      </c>
      <c r="J10" s="29" t="s">
        <v>266</v>
      </c>
      <c r="K10" s="29" t="s">
        <v>262</v>
      </c>
      <c r="L10" s="29">
        <v>28</v>
      </c>
      <c r="M10" s="29">
        <v>10</v>
      </c>
      <c r="N10" s="29">
        <v>24</v>
      </c>
      <c r="O10" s="29">
        <v>10</v>
      </c>
      <c r="P10" s="29">
        <v>0</v>
      </c>
      <c r="Q10" s="112" t="s">
        <v>506</v>
      </c>
      <c r="R10" s="113">
        <v>2.2999999999999998</v>
      </c>
      <c r="S10" s="123">
        <v>14.1</v>
      </c>
      <c r="T10" s="123">
        <v>53</v>
      </c>
      <c r="U10" s="123" t="s">
        <v>555</v>
      </c>
      <c r="V10" s="124">
        <v>995.5</v>
      </c>
      <c r="W10" s="128">
        <v>12.9</v>
      </c>
      <c r="X10" s="318">
        <v>5.0999999999999996</v>
      </c>
      <c r="Y10" s="112">
        <v>0.03</v>
      </c>
      <c r="Z10" s="123">
        <v>0.28999999999999998</v>
      </c>
      <c r="AA10" s="123">
        <v>1.2</v>
      </c>
      <c r="AB10" s="123">
        <v>0.11</v>
      </c>
      <c r="AC10" s="123">
        <v>0.37</v>
      </c>
      <c r="AD10" s="123">
        <v>8.3000000000000004E-2</v>
      </c>
      <c r="AE10" s="123">
        <v>9.4999999999999998E-3</v>
      </c>
      <c r="AF10" s="114" t="s">
        <v>316</v>
      </c>
      <c r="AG10" s="112">
        <v>96</v>
      </c>
      <c r="AH10" s="123" t="s">
        <v>361</v>
      </c>
      <c r="AI10" s="123" t="s">
        <v>443</v>
      </c>
      <c r="AJ10" s="123">
        <v>49</v>
      </c>
      <c r="AK10" s="123">
        <v>190</v>
      </c>
      <c r="AL10" s="123" t="s">
        <v>333</v>
      </c>
      <c r="AM10" s="123" t="s">
        <v>320</v>
      </c>
      <c r="AN10" s="123">
        <v>0.32</v>
      </c>
      <c r="AO10" s="123">
        <v>0.46</v>
      </c>
      <c r="AP10" s="123" t="s">
        <v>364</v>
      </c>
      <c r="AQ10" s="123" t="s">
        <v>365</v>
      </c>
      <c r="AR10" s="123" t="s">
        <v>353</v>
      </c>
      <c r="AS10" s="123" t="s">
        <v>310</v>
      </c>
      <c r="AT10" s="123" t="s">
        <v>310</v>
      </c>
      <c r="AU10" s="123" t="s">
        <v>366</v>
      </c>
      <c r="AV10" s="123" t="s">
        <v>357</v>
      </c>
      <c r="AW10" s="123" t="s">
        <v>327</v>
      </c>
      <c r="AX10" s="123" t="s">
        <v>296</v>
      </c>
      <c r="AY10" s="123" t="s">
        <v>354</v>
      </c>
      <c r="AZ10" s="123">
        <v>0.24</v>
      </c>
      <c r="BA10" s="123" t="s">
        <v>358</v>
      </c>
      <c r="BB10" s="123">
        <v>0.97</v>
      </c>
      <c r="BC10" s="123" t="s">
        <v>359</v>
      </c>
      <c r="BD10" s="123" t="s">
        <v>333</v>
      </c>
      <c r="BE10" s="123" t="s">
        <v>272</v>
      </c>
      <c r="BF10" s="113" t="s">
        <v>268</v>
      </c>
      <c r="BG10" s="113" t="s">
        <v>271</v>
      </c>
      <c r="BH10" s="113" t="s">
        <v>355</v>
      </c>
      <c r="BI10" s="113" t="s">
        <v>356</v>
      </c>
      <c r="BJ10" s="113">
        <v>1.3</v>
      </c>
      <c r="BK10" s="113" t="s">
        <v>357</v>
      </c>
      <c r="BL10" s="123" t="s">
        <v>367</v>
      </c>
      <c r="BM10" s="112" t="s">
        <v>360</v>
      </c>
      <c r="BN10" s="124">
        <v>0.16</v>
      </c>
      <c r="BO10" s="124">
        <v>0.3</v>
      </c>
      <c r="BP10" s="124">
        <v>0.22</v>
      </c>
      <c r="BQ10" s="124">
        <v>0.73</v>
      </c>
      <c r="BR10" s="123">
        <v>0.38</v>
      </c>
      <c r="BS10" s="113">
        <v>0.68</v>
      </c>
      <c r="BT10" s="113">
        <v>0.11</v>
      </c>
      <c r="BU10" s="29">
        <v>1.4</v>
      </c>
      <c r="BV10" s="29">
        <v>0.44</v>
      </c>
      <c r="BW10" s="28">
        <v>1.3</v>
      </c>
      <c r="BX10" s="68"/>
    </row>
    <row r="11" spans="2:76" ht="20.100000000000001" customHeight="1">
      <c r="B11" s="24" t="s">
        <v>169</v>
      </c>
      <c r="C11" s="56" t="s">
        <v>198</v>
      </c>
      <c r="D11" s="74" t="s">
        <v>262</v>
      </c>
      <c r="E11" s="85">
        <v>28</v>
      </c>
      <c r="F11" s="85">
        <v>10</v>
      </c>
      <c r="G11" s="85">
        <v>24</v>
      </c>
      <c r="H11" s="85">
        <v>10</v>
      </c>
      <c r="I11" s="85">
        <v>0</v>
      </c>
      <c r="J11" s="85" t="s">
        <v>266</v>
      </c>
      <c r="K11" s="85" t="s">
        <v>262</v>
      </c>
      <c r="L11" s="85">
        <v>28</v>
      </c>
      <c r="M11" s="85">
        <v>10</v>
      </c>
      <c r="N11" s="85">
        <v>25</v>
      </c>
      <c r="O11" s="85">
        <v>10</v>
      </c>
      <c r="P11" s="85">
        <v>0</v>
      </c>
      <c r="Q11" s="106" t="s">
        <v>498</v>
      </c>
      <c r="R11" s="107">
        <v>1.9</v>
      </c>
      <c r="S11" s="107">
        <v>10.8</v>
      </c>
      <c r="T11" s="107">
        <v>54</v>
      </c>
      <c r="U11" s="107" t="s">
        <v>555</v>
      </c>
      <c r="V11" s="107">
        <v>1003</v>
      </c>
      <c r="W11" s="108">
        <v>16.100000000000001</v>
      </c>
      <c r="X11" s="319">
        <v>11.2</v>
      </c>
      <c r="Y11" s="106">
        <v>0.14000000000000001</v>
      </c>
      <c r="Z11" s="125">
        <v>0.32</v>
      </c>
      <c r="AA11" s="125">
        <v>1.2</v>
      </c>
      <c r="AB11" s="120">
        <v>8.8999999999999996E-2</v>
      </c>
      <c r="AC11" s="125">
        <v>0.52</v>
      </c>
      <c r="AD11" s="125">
        <v>0.13</v>
      </c>
      <c r="AE11" s="125">
        <v>6.8999999999999999E-3</v>
      </c>
      <c r="AF11" s="108" t="s">
        <v>316</v>
      </c>
      <c r="AG11" s="106">
        <v>83</v>
      </c>
      <c r="AH11" s="125" t="s">
        <v>361</v>
      </c>
      <c r="AI11" s="125" t="s">
        <v>443</v>
      </c>
      <c r="AJ11" s="125">
        <v>110</v>
      </c>
      <c r="AK11" s="125" t="s">
        <v>362</v>
      </c>
      <c r="AL11" s="125" t="s">
        <v>333</v>
      </c>
      <c r="AM11" s="125" t="s">
        <v>320</v>
      </c>
      <c r="AN11" s="125">
        <v>0.2</v>
      </c>
      <c r="AO11" s="125" t="s">
        <v>363</v>
      </c>
      <c r="AP11" s="125">
        <v>3.5</v>
      </c>
      <c r="AQ11" s="125">
        <v>65</v>
      </c>
      <c r="AR11" s="125" t="s">
        <v>353</v>
      </c>
      <c r="AS11" s="125" t="s">
        <v>310</v>
      </c>
      <c r="AT11" s="125" t="s">
        <v>310</v>
      </c>
      <c r="AU11" s="125">
        <v>13</v>
      </c>
      <c r="AV11" s="125">
        <v>0.32</v>
      </c>
      <c r="AW11" s="125" t="s">
        <v>327</v>
      </c>
      <c r="AX11" s="125">
        <v>0.23</v>
      </c>
      <c r="AY11" s="125" t="s">
        <v>354</v>
      </c>
      <c r="AZ11" s="125">
        <v>1</v>
      </c>
      <c r="BA11" s="125" t="s">
        <v>358</v>
      </c>
      <c r="BB11" s="125">
        <v>1.6</v>
      </c>
      <c r="BC11" s="125" t="s">
        <v>359</v>
      </c>
      <c r="BD11" s="125" t="s">
        <v>333</v>
      </c>
      <c r="BE11" s="125" t="s">
        <v>272</v>
      </c>
      <c r="BF11" s="107" t="s">
        <v>268</v>
      </c>
      <c r="BG11" s="107" t="s">
        <v>271</v>
      </c>
      <c r="BH11" s="107" t="s">
        <v>355</v>
      </c>
      <c r="BI11" s="107" t="s">
        <v>356</v>
      </c>
      <c r="BJ11" s="107">
        <v>2.7</v>
      </c>
      <c r="BK11" s="107" t="s">
        <v>357</v>
      </c>
      <c r="BL11" s="125">
        <v>8.2000000000000003E-2</v>
      </c>
      <c r="BM11" s="106" t="s">
        <v>360</v>
      </c>
      <c r="BN11" s="120">
        <v>0.47</v>
      </c>
      <c r="BO11" s="120">
        <v>0.78</v>
      </c>
      <c r="BP11" s="120">
        <v>0.49</v>
      </c>
      <c r="BQ11" s="120">
        <v>1.5</v>
      </c>
      <c r="BR11" s="125">
        <v>1.1000000000000001</v>
      </c>
      <c r="BS11" s="107">
        <v>1.5</v>
      </c>
      <c r="BT11" s="107">
        <v>0.16</v>
      </c>
      <c r="BU11" s="32">
        <v>3.2</v>
      </c>
      <c r="BV11" s="32">
        <v>1.3</v>
      </c>
      <c r="BW11" s="31">
        <v>2.7</v>
      </c>
      <c r="BX11" s="69"/>
    </row>
    <row r="12" spans="2:76" ht="20.100000000000001" customHeight="1">
      <c r="B12" s="24" t="s">
        <v>169</v>
      </c>
      <c r="C12" s="31" t="s">
        <v>199</v>
      </c>
      <c r="D12" s="75" t="s">
        <v>262</v>
      </c>
      <c r="E12" s="64">
        <v>28</v>
      </c>
      <c r="F12" s="64">
        <v>10</v>
      </c>
      <c r="G12" s="64">
        <v>25</v>
      </c>
      <c r="H12" s="64">
        <v>10</v>
      </c>
      <c r="I12" s="64">
        <v>0</v>
      </c>
      <c r="J12" s="64" t="s">
        <v>266</v>
      </c>
      <c r="K12" s="64" t="s">
        <v>262</v>
      </c>
      <c r="L12" s="64">
        <v>28</v>
      </c>
      <c r="M12" s="64">
        <v>10</v>
      </c>
      <c r="N12" s="64">
        <v>26</v>
      </c>
      <c r="O12" s="64">
        <v>10</v>
      </c>
      <c r="P12" s="64">
        <v>0</v>
      </c>
      <c r="Q12" s="106" t="s">
        <v>515</v>
      </c>
      <c r="R12" s="107">
        <v>1.3</v>
      </c>
      <c r="S12" s="107">
        <v>13.2</v>
      </c>
      <c r="T12" s="107">
        <v>86</v>
      </c>
      <c r="U12" s="107">
        <v>2.5</v>
      </c>
      <c r="V12" s="107">
        <v>999.9</v>
      </c>
      <c r="W12" s="108">
        <v>7.5</v>
      </c>
      <c r="X12" s="319">
        <v>18</v>
      </c>
      <c r="Y12" s="106">
        <v>0.66</v>
      </c>
      <c r="Z12" s="125">
        <v>7.5</v>
      </c>
      <c r="AA12" s="125">
        <v>2</v>
      </c>
      <c r="AB12" s="120">
        <v>5.8000000000000003E-2</v>
      </c>
      <c r="AC12" s="125">
        <v>3.4</v>
      </c>
      <c r="AD12" s="125">
        <v>0.15</v>
      </c>
      <c r="AE12" s="125">
        <v>1.4999999999999999E-2</v>
      </c>
      <c r="AF12" s="108">
        <v>0.15</v>
      </c>
      <c r="AG12" s="106">
        <v>88</v>
      </c>
      <c r="AH12" s="125">
        <v>83</v>
      </c>
      <c r="AI12" s="125" t="s">
        <v>443</v>
      </c>
      <c r="AJ12" s="125">
        <v>170</v>
      </c>
      <c r="AK12" s="125" t="s">
        <v>362</v>
      </c>
      <c r="AL12" s="125" t="s">
        <v>333</v>
      </c>
      <c r="AM12" s="125">
        <v>5.2</v>
      </c>
      <c r="AN12" s="125">
        <v>1.5</v>
      </c>
      <c r="AO12" s="125">
        <v>2.4</v>
      </c>
      <c r="AP12" s="125">
        <v>13</v>
      </c>
      <c r="AQ12" s="125">
        <v>120</v>
      </c>
      <c r="AR12" s="125" t="s">
        <v>353</v>
      </c>
      <c r="AS12" s="125" t="s">
        <v>310</v>
      </c>
      <c r="AT12" s="125">
        <v>4.3</v>
      </c>
      <c r="AU12" s="125">
        <v>110</v>
      </c>
      <c r="AV12" s="125">
        <v>0.59</v>
      </c>
      <c r="AW12" s="125">
        <v>0.85</v>
      </c>
      <c r="AX12" s="125">
        <v>0.3</v>
      </c>
      <c r="AY12" s="125" t="s">
        <v>354</v>
      </c>
      <c r="AZ12" s="125">
        <v>1.5</v>
      </c>
      <c r="BA12" s="125" t="s">
        <v>358</v>
      </c>
      <c r="BB12" s="125">
        <v>2.8</v>
      </c>
      <c r="BC12" s="125">
        <v>9.1999999999999998E-2</v>
      </c>
      <c r="BD12" s="125" t="s">
        <v>333</v>
      </c>
      <c r="BE12" s="125" t="s">
        <v>272</v>
      </c>
      <c r="BF12" s="107" t="s">
        <v>268</v>
      </c>
      <c r="BG12" s="107" t="s">
        <v>271</v>
      </c>
      <c r="BH12" s="107" t="s">
        <v>355</v>
      </c>
      <c r="BI12" s="107" t="s">
        <v>356</v>
      </c>
      <c r="BJ12" s="107">
        <v>6.1</v>
      </c>
      <c r="BK12" s="107" t="s">
        <v>357</v>
      </c>
      <c r="BL12" s="125">
        <v>0.2</v>
      </c>
      <c r="BM12" s="106" t="s">
        <v>360</v>
      </c>
      <c r="BN12" s="120">
        <v>0.51</v>
      </c>
      <c r="BO12" s="120">
        <v>1.1000000000000001</v>
      </c>
      <c r="BP12" s="120">
        <v>0.65</v>
      </c>
      <c r="BQ12" s="120">
        <v>1.7</v>
      </c>
      <c r="BR12" s="125">
        <v>1.4</v>
      </c>
      <c r="BS12" s="107">
        <v>2.2000000000000002</v>
      </c>
      <c r="BT12" s="107">
        <v>0.17</v>
      </c>
      <c r="BU12" s="32">
        <v>4</v>
      </c>
      <c r="BV12" s="32">
        <v>2.1</v>
      </c>
      <c r="BW12" s="31">
        <v>3.3</v>
      </c>
      <c r="BX12" s="69"/>
    </row>
    <row r="13" spans="2:76" ht="20.100000000000001" customHeight="1">
      <c r="B13" s="24" t="s">
        <v>169</v>
      </c>
      <c r="C13" s="55" t="s">
        <v>200</v>
      </c>
      <c r="D13" s="75" t="s">
        <v>262</v>
      </c>
      <c r="E13" s="64">
        <v>28</v>
      </c>
      <c r="F13" s="64">
        <v>10</v>
      </c>
      <c r="G13" s="64">
        <v>26</v>
      </c>
      <c r="H13" s="64">
        <v>10</v>
      </c>
      <c r="I13" s="64">
        <v>0</v>
      </c>
      <c r="J13" s="64" t="s">
        <v>266</v>
      </c>
      <c r="K13" s="64" t="s">
        <v>262</v>
      </c>
      <c r="L13" s="64">
        <v>28</v>
      </c>
      <c r="M13" s="64">
        <v>10</v>
      </c>
      <c r="N13" s="64">
        <v>27</v>
      </c>
      <c r="O13" s="64">
        <v>10</v>
      </c>
      <c r="P13" s="64">
        <v>0</v>
      </c>
      <c r="Q13" s="109" t="s">
        <v>498</v>
      </c>
      <c r="R13" s="110">
        <v>1.7</v>
      </c>
      <c r="S13" s="110">
        <v>18.100000000000001</v>
      </c>
      <c r="T13" s="110">
        <v>78</v>
      </c>
      <c r="U13" s="110">
        <v>0.5</v>
      </c>
      <c r="V13" s="110">
        <v>997.7</v>
      </c>
      <c r="W13" s="111">
        <v>15.5</v>
      </c>
      <c r="X13" s="317">
        <v>12.9</v>
      </c>
      <c r="Y13" s="97" t="s">
        <v>352</v>
      </c>
      <c r="Z13" s="121">
        <v>0.34</v>
      </c>
      <c r="AA13" s="121">
        <v>1.7</v>
      </c>
      <c r="AB13" s="122">
        <v>2.9000000000000001E-2</v>
      </c>
      <c r="AC13" s="121">
        <v>0.7</v>
      </c>
      <c r="AD13" s="121">
        <v>9.4E-2</v>
      </c>
      <c r="AE13" s="121">
        <v>5.3E-3</v>
      </c>
      <c r="AF13" s="98" t="s">
        <v>316</v>
      </c>
      <c r="AG13" s="97">
        <v>96</v>
      </c>
      <c r="AH13" s="121">
        <v>55</v>
      </c>
      <c r="AI13" s="121" t="s">
        <v>443</v>
      </c>
      <c r="AJ13" s="121">
        <v>97</v>
      </c>
      <c r="AK13" s="121">
        <v>82</v>
      </c>
      <c r="AL13" s="121" t="s">
        <v>333</v>
      </c>
      <c r="AM13" s="121">
        <v>15</v>
      </c>
      <c r="AN13" s="121">
        <v>0.69</v>
      </c>
      <c r="AO13" s="121">
        <v>1</v>
      </c>
      <c r="AP13" s="121">
        <v>4.5999999999999996</v>
      </c>
      <c r="AQ13" s="121">
        <v>70</v>
      </c>
      <c r="AR13" s="121" t="s">
        <v>353</v>
      </c>
      <c r="AS13" s="121" t="s">
        <v>310</v>
      </c>
      <c r="AT13" s="121">
        <v>2.8</v>
      </c>
      <c r="AU13" s="121">
        <v>21</v>
      </c>
      <c r="AV13" s="121">
        <v>0.53</v>
      </c>
      <c r="AW13" s="121">
        <v>0.71</v>
      </c>
      <c r="AX13" s="121">
        <v>0.22</v>
      </c>
      <c r="AY13" s="121" t="s">
        <v>354</v>
      </c>
      <c r="AZ13" s="121">
        <v>0.67</v>
      </c>
      <c r="BA13" s="121" t="s">
        <v>358</v>
      </c>
      <c r="BB13" s="121">
        <v>2.2000000000000002</v>
      </c>
      <c r="BC13" s="121" t="s">
        <v>359</v>
      </c>
      <c r="BD13" s="121" t="s">
        <v>333</v>
      </c>
      <c r="BE13" s="121" t="s">
        <v>272</v>
      </c>
      <c r="BF13" s="91" t="s">
        <v>268</v>
      </c>
      <c r="BG13" s="91" t="s">
        <v>271</v>
      </c>
      <c r="BH13" s="91" t="s">
        <v>355</v>
      </c>
      <c r="BI13" s="91" t="s">
        <v>356</v>
      </c>
      <c r="BJ13" s="91">
        <v>3.6</v>
      </c>
      <c r="BK13" s="91" t="s">
        <v>357</v>
      </c>
      <c r="BL13" s="121">
        <v>0.13</v>
      </c>
      <c r="BM13" s="97">
        <v>1.2999999999999999E-2</v>
      </c>
      <c r="BN13" s="122">
        <v>0.43</v>
      </c>
      <c r="BO13" s="122">
        <v>0.74</v>
      </c>
      <c r="BP13" s="122">
        <v>0.41</v>
      </c>
      <c r="BQ13" s="122">
        <v>1.4</v>
      </c>
      <c r="BR13" s="121">
        <v>0.8</v>
      </c>
      <c r="BS13" s="91">
        <v>1.4</v>
      </c>
      <c r="BT13" s="91">
        <v>0.14000000000000001</v>
      </c>
      <c r="BU13" s="26">
        <v>3</v>
      </c>
      <c r="BV13" s="26">
        <v>0.94</v>
      </c>
      <c r="BW13" s="25">
        <v>2.4</v>
      </c>
      <c r="BX13" s="67"/>
    </row>
    <row r="14" spans="2:76" ht="20.100000000000001" customHeight="1">
      <c r="B14" s="24" t="s">
        <v>169</v>
      </c>
      <c r="C14" s="25" t="s">
        <v>201</v>
      </c>
      <c r="D14" s="76" t="s">
        <v>262</v>
      </c>
      <c r="E14" s="26">
        <v>28</v>
      </c>
      <c r="F14" s="64">
        <v>10</v>
      </c>
      <c r="G14" s="64">
        <v>27</v>
      </c>
      <c r="H14" s="26">
        <v>10</v>
      </c>
      <c r="I14" s="26">
        <v>0</v>
      </c>
      <c r="J14" s="26" t="s">
        <v>266</v>
      </c>
      <c r="K14" s="26" t="s">
        <v>262</v>
      </c>
      <c r="L14" s="26">
        <v>28</v>
      </c>
      <c r="M14" s="26">
        <v>10</v>
      </c>
      <c r="N14" s="26">
        <v>28</v>
      </c>
      <c r="O14" s="26">
        <v>10</v>
      </c>
      <c r="P14" s="26">
        <v>0</v>
      </c>
      <c r="Q14" s="97" t="s">
        <v>498</v>
      </c>
      <c r="R14" s="91">
        <v>2.2999999999999998</v>
      </c>
      <c r="S14" s="91">
        <v>12</v>
      </c>
      <c r="T14" s="91">
        <v>49</v>
      </c>
      <c r="U14" s="91" t="s">
        <v>555</v>
      </c>
      <c r="V14" s="91">
        <v>1004.6</v>
      </c>
      <c r="W14" s="98">
        <v>11.6</v>
      </c>
      <c r="X14" s="317">
        <v>9.3000000000000007</v>
      </c>
      <c r="Y14" s="97">
        <v>5.5E-2</v>
      </c>
      <c r="Z14" s="121">
        <v>0.93</v>
      </c>
      <c r="AA14" s="121">
        <v>1.8</v>
      </c>
      <c r="AB14" s="122">
        <v>0.15</v>
      </c>
      <c r="AC14" s="121">
        <v>0.73</v>
      </c>
      <c r="AD14" s="121">
        <v>0.2</v>
      </c>
      <c r="AE14" s="121">
        <v>1.2999999999999999E-2</v>
      </c>
      <c r="AF14" s="98">
        <v>5.8000000000000003E-2</v>
      </c>
      <c r="AG14" s="97">
        <v>160</v>
      </c>
      <c r="AH14" s="121">
        <v>78</v>
      </c>
      <c r="AI14" s="121" t="s">
        <v>443</v>
      </c>
      <c r="AJ14" s="121">
        <v>210</v>
      </c>
      <c r="AK14" s="121" t="s">
        <v>362</v>
      </c>
      <c r="AL14" s="121" t="s">
        <v>333</v>
      </c>
      <c r="AM14" s="121">
        <v>5.7</v>
      </c>
      <c r="AN14" s="121">
        <v>0.22</v>
      </c>
      <c r="AO14" s="121">
        <v>0.56999999999999995</v>
      </c>
      <c r="AP14" s="121">
        <v>3.1</v>
      </c>
      <c r="AQ14" s="121">
        <v>58</v>
      </c>
      <c r="AR14" s="121" t="s">
        <v>353</v>
      </c>
      <c r="AS14" s="121" t="s">
        <v>310</v>
      </c>
      <c r="AT14" s="121">
        <v>2.1</v>
      </c>
      <c r="AU14" s="121">
        <v>19</v>
      </c>
      <c r="AV14" s="121">
        <v>0.67</v>
      </c>
      <c r="AW14" s="121" t="s">
        <v>327</v>
      </c>
      <c r="AX14" s="121">
        <v>0.46</v>
      </c>
      <c r="AY14" s="121" t="s">
        <v>354</v>
      </c>
      <c r="AZ14" s="121">
        <v>0.71</v>
      </c>
      <c r="BA14" s="121" t="s">
        <v>358</v>
      </c>
      <c r="BB14" s="121">
        <v>1.6</v>
      </c>
      <c r="BC14" s="121" t="s">
        <v>359</v>
      </c>
      <c r="BD14" s="121" t="s">
        <v>333</v>
      </c>
      <c r="BE14" s="121" t="s">
        <v>272</v>
      </c>
      <c r="BF14" s="91" t="s">
        <v>268</v>
      </c>
      <c r="BG14" s="91" t="s">
        <v>271</v>
      </c>
      <c r="BH14" s="91" t="s">
        <v>355</v>
      </c>
      <c r="BI14" s="91" t="s">
        <v>356</v>
      </c>
      <c r="BJ14" s="91">
        <v>4.4000000000000004</v>
      </c>
      <c r="BK14" s="91" t="s">
        <v>357</v>
      </c>
      <c r="BL14" s="121">
        <v>0.16</v>
      </c>
      <c r="BM14" s="97">
        <v>2.1000000000000001E-2</v>
      </c>
      <c r="BN14" s="122">
        <v>0.36</v>
      </c>
      <c r="BO14" s="122">
        <v>0.59</v>
      </c>
      <c r="BP14" s="122">
        <v>0.35</v>
      </c>
      <c r="BQ14" s="122">
        <v>1.2</v>
      </c>
      <c r="BR14" s="121">
        <v>0.87</v>
      </c>
      <c r="BS14" s="91">
        <v>1.1000000000000001</v>
      </c>
      <c r="BT14" s="91">
        <v>0.12</v>
      </c>
      <c r="BU14" s="26">
        <v>2.5</v>
      </c>
      <c r="BV14" s="26">
        <v>0.89</v>
      </c>
      <c r="BW14" s="25">
        <v>2.2999999999999998</v>
      </c>
      <c r="BX14" s="67"/>
    </row>
    <row r="15" spans="2:76" ht="20.100000000000001" customHeight="1">
      <c r="B15" s="24" t="s">
        <v>169</v>
      </c>
      <c r="C15" s="25" t="s">
        <v>202</v>
      </c>
      <c r="D15" s="87" t="s">
        <v>262</v>
      </c>
      <c r="E15" s="26">
        <v>28</v>
      </c>
      <c r="F15" s="64">
        <v>10</v>
      </c>
      <c r="G15" s="64">
        <v>28</v>
      </c>
      <c r="H15" s="26">
        <v>10</v>
      </c>
      <c r="I15" s="26">
        <v>0</v>
      </c>
      <c r="J15" s="26" t="s">
        <v>266</v>
      </c>
      <c r="K15" s="26" t="s">
        <v>262</v>
      </c>
      <c r="L15" s="26">
        <v>28</v>
      </c>
      <c r="M15" s="26">
        <v>10</v>
      </c>
      <c r="N15" s="26">
        <v>29</v>
      </c>
      <c r="O15" s="26">
        <v>10</v>
      </c>
      <c r="P15" s="26">
        <v>0</v>
      </c>
      <c r="Q15" s="97" t="s">
        <v>498</v>
      </c>
      <c r="R15" s="91">
        <v>2.2999999999999998</v>
      </c>
      <c r="S15" s="91">
        <v>11.5</v>
      </c>
      <c r="T15" s="91">
        <v>89</v>
      </c>
      <c r="U15" s="91">
        <v>47.5</v>
      </c>
      <c r="V15" s="91">
        <v>995.3</v>
      </c>
      <c r="W15" s="98">
        <v>5.2</v>
      </c>
      <c r="X15" s="317">
        <v>9.6999999999999993</v>
      </c>
      <c r="Y15" s="97">
        <v>9.4E-2</v>
      </c>
      <c r="Z15" s="121">
        <v>1</v>
      </c>
      <c r="AA15" s="121">
        <v>0.97</v>
      </c>
      <c r="AB15" s="122">
        <v>1.2E-2</v>
      </c>
      <c r="AC15" s="121">
        <v>0.6</v>
      </c>
      <c r="AD15" s="121">
        <v>0.1</v>
      </c>
      <c r="AE15" s="121" t="s">
        <v>368</v>
      </c>
      <c r="AF15" s="98" t="s">
        <v>316</v>
      </c>
      <c r="AG15" s="97">
        <v>97</v>
      </c>
      <c r="AH15" s="121" t="s">
        <v>361</v>
      </c>
      <c r="AI15" s="121" t="s">
        <v>443</v>
      </c>
      <c r="AJ15" s="121">
        <v>160</v>
      </c>
      <c r="AK15" s="121" t="s">
        <v>362</v>
      </c>
      <c r="AL15" s="121" t="s">
        <v>333</v>
      </c>
      <c r="AM15" s="121" t="s">
        <v>320</v>
      </c>
      <c r="AN15" s="121">
        <v>0.38</v>
      </c>
      <c r="AO15" s="121" t="s">
        <v>363</v>
      </c>
      <c r="AP15" s="121">
        <v>2.4</v>
      </c>
      <c r="AQ15" s="121">
        <v>36</v>
      </c>
      <c r="AR15" s="121" t="s">
        <v>353</v>
      </c>
      <c r="AS15" s="121" t="s">
        <v>310</v>
      </c>
      <c r="AT15" s="121">
        <v>2</v>
      </c>
      <c r="AU15" s="121">
        <v>48</v>
      </c>
      <c r="AV15" s="121">
        <v>0.27</v>
      </c>
      <c r="AW15" s="121" t="s">
        <v>327</v>
      </c>
      <c r="AX15" s="121">
        <v>0.28000000000000003</v>
      </c>
      <c r="AY15" s="121" t="s">
        <v>354</v>
      </c>
      <c r="AZ15" s="121">
        <v>1.7</v>
      </c>
      <c r="BA15" s="121" t="s">
        <v>358</v>
      </c>
      <c r="BB15" s="121">
        <v>1.1000000000000001</v>
      </c>
      <c r="BC15" s="121" t="s">
        <v>359</v>
      </c>
      <c r="BD15" s="121" t="s">
        <v>333</v>
      </c>
      <c r="BE15" s="121" t="s">
        <v>272</v>
      </c>
      <c r="BF15" s="91" t="s">
        <v>268</v>
      </c>
      <c r="BG15" s="91" t="s">
        <v>271</v>
      </c>
      <c r="BH15" s="91" t="s">
        <v>355</v>
      </c>
      <c r="BI15" s="91" t="s">
        <v>356</v>
      </c>
      <c r="BJ15" s="91">
        <v>3.2</v>
      </c>
      <c r="BK15" s="91" t="s">
        <v>357</v>
      </c>
      <c r="BL15" s="121">
        <v>0.12</v>
      </c>
      <c r="BM15" s="97">
        <v>2.1000000000000001E-2</v>
      </c>
      <c r="BN15" s="122">
        <v>0.26</v>
      </c>
      <c r="BO15" s="122">
        <v>0.56000000000000005</v>
      </c>
      <c r="BP15" s="122">
        <v>0.39</v>
      </c>
      <c r="BQ15" s="122">
        <v>1</v>
      </c>
      <c r="BR15" s="121">
        <v>0.74</v>
      </c>
      <c r="BS15" s="91">
        <v>1.3</v>
      </c>
      <c r="BT15" s="91">
        <v>0.14000000000000001</v>
      </c>
      <c r="BU15" s="26">
        <v>2.2000000000000002</v>
      </c>
      <c r="BV15" s="26">
        <v>1.2</v>
      </c>
      <c r="BW15" s="25">
        <v>1.9</v>
      </c>
      <c r="BX15" s="67"/>
    </row>
    <row r="16" spans="2:76" ht="20.100000000000001" customHeight="1">
      <c r="B16" s="24" t="s">
        <v>169</v>
      </c>
      <c r="C16" s="25" t="s">
        <v>203</v>
      </c>
      <c r="D16" s="87" t="s">
        <v>262</v>
      </c>
      <c r="E16" s="26">
        <v>28</v>
      </c>
      <c r="F16" s="64">
        <v>10</v>
      </c>
      <c r="G16" s="64">
        <v>29</v>
      </c>
      <c r="H16" s="26">
        <v>10</v>
      </c>
      <c r="I16" s="26">
        <v>0</v>
      </c>
      <c r="J16" s="26" t="s">
        <v>266</v>
      </c>
      <c r="K16" s="26" t="s">
        <v>262</v>
      </c>
      <c r="L16" s="26">
        <v>28</v>
      </c>
      <c r="M16" s="26">
        <v>10</v>
      </c>
      <c r="N16" s="26">
        <v>30</v>
      </c>
      <c r="O16" s="26">
        <v>10</v>
      </c>
      <c r="P16" s="26">
        <v>0</v>
      </c>
      <c r="Q16" s="97" t="s">
        <v>506</v>
      </c>
      <c r="R16" s="91">
        <v>2.9</v>
      </c>
      <c r="S16" s="91">
        <v>12.4</v>
      </c>
      <c r="T16" s="91">
        <v>54</v>
      </c>
      <c r="U16" s="91" t="s">
        <v>555</v>
      </c>
      <c r="V16" s="91">
        <v>1004.2</v>
      </c>
      <c r="W16" s="98">
        <v>12.5</v>
      </c>
      <c r="X16" s="317">
        <v>8</v>
      </c>
      <c r="Y16" s="97">
        <v>9.0999999999999998E-2</v>
      </c>
      <c r="Z16" s="121">
        <v>0.13</v>
      </c>
      <c r="AA16" s="121">
        <v>1.7</v>
      </c>
      <c r="AB16" s="122">
        <v>0.14000000000000001</v>
      </c>
      <c r="AC16" s="121">
        <v>0.56000000000000005</v>
      </c>
      <c r="AD16" s="121">
        <v>0.12</v>
      </c>
      <c r="AE16" s="121">
        <v>2.5999999999999999E-2</v>
      </c>
      <c r="AF16" s="98">
        <v>0.13</v>
      </c>
      <c r="AG16" s="97">
        <v>150</v>
      </c>
      <c r="AH16" s="121" t="s">
        <v>361</v>
      </c>
      <c r="AI16" s="121" t="s">
        <v>443</v>
      </c>
      <c r="AJ16" s="121">
        <v>140</v>
      </c>
      <c r="AK16" s="121" t="s">
        <v>362</v>
      </c>
      <c r="AL16" s="121" t="s">
        <v>333</v>
      </c>
      <c r="AM16" s="121" t="s">
        <v>320</v>
      </c>
      <c r="AN16" s="121">
        <v>0.22</v>
      </c>
      <c r="AO16" s="121" t="s">
        <v>363</v>
      </c>
      <c r="AP16" s="121" t="s">
        <v>364</v>
      </c>
      <c r="AQ16" s="121">
        <v>16</v>
      </c>
      <c r="AR16" s="121" t="s">
        <v>353</v>
      </c>
      <c r="AS16" s="121" t="s">
        <v>310</v>
      </c>
      <c r="AT16" s="121">
        <v>1.4</v>
      </c>
      <c r="AU16" s="121">
        <v>7.2</v>
      </c>
      <c r="AV16" s="121">
        <v>0.43</v>
      </c>
      <c r="AW16" s="121" t="s">
        <v>327</v>
      </c>
      <c r="AX16" s="121">
        <v>0.21</v>
      </c>
      <c r="AY16" s="121" t="s">
        <v>354</v>
      </c>
      <c r="AZ16" s="121">
        <v>0.17</v>
      </c>
      <c r="BA16" s="121" t="s">
        <v>358</v>
      </c>
      <c r="BB16" s="121">
        <v>0.64</v>
      </c>
      <c r="BC16" s="121" t="s">
        <v>359</v>
      </c>
      <c r="BD16" s="121" t="s">
        <v>333</v>
      </c>
      <c r="BE16" s="121" t="s">
        <v>272</v>
      </c>
      <c r="BF16" s="91" t="s">
        <v>268</v>
      </c>
      <c r="BG16" s="91" t="s">
        <v>271</v>
      </c>
      <c r="BH16" s="91" t="s">
        <v>355</v>
      </c>
      <c r="BI16" s="91" t="s">
        <v>356</v>
      </c>
      <c r="BJ16" s="91">
        <v>2.1</v>
      </c>
      <c r="BK16" s="91" t="s">
        <v>357</v>
      </c>
      <c r="BL16" s="121" t="s">
        <v>367</v>
      </c>
      <c r="BM16" s="97">
        <v>2.9000000000000001E-2</v>
      </c>
      <c r="BN16" s="122">
        <v>0.24</v>
      </c>
      <c r="BO16" s="122">
        <v>0.43</v>
      </c>
      <c r="BP16" s="122">
        <v>0.28000000000000003</v>
      </c>
      <c r="BQ16" s="122">
        <v>1.1000000000000001</v>
      </c>
      <c r="BR16" s="121">
        <v>0.74</v>
      </c>
      <c r="BS16" s="91">
        <v>0.82</v>
      </c>
      <c r="BT16" s="91">
        <v>0.14000000000000001</v>
      </c>
      <c r="BU16" s="26">
        <v>2.1</v>
      </c>
      <c r="BV16" s="26">
        <v>0.6</v>
      </c>
      <c r="BW16" s="25">
        <v>1.8</v>
      </c>
      <c r="BX16" s="67"/>
    </row>
    <row r="17" spans="2:76" ht="20.100000000000001" customHeight="1" thickBot="1">
      <c r="B17" s="27" t="s">
        <v>169</v>
      </c>
      <c r="C17" s="28" t="s">
        <v>204</v>
      </c>
      <c r="D17" s="88" t="s">
        <v>262</v>
      </c>
      <c r="E17" s="29">
        <v>28</v>
      </c>
      <c r="F17" s="29">
        <v>10</v>
      </c>
      <c r="G17" s="29">
        <v>30</v>
      </c>
      <c r="H17" s="30">
        <v>10</v>
      </c>
      <c r="I17" s="29">
        <v>0</v>
      </c>
      <c r="J17" s="29" t="s">
        <v>266</v>
      </c>
      <c r="K17" s="29" t="s">
        <v>262</v>
      </c>
      <c r="L17" s="29">
        <v>28</v>
      </c>
      <c r="M17" s="29">
        <v>10</v>
      </c>
      <c r="N17" s="29">
        <v>31</v>
      </c>
      <c r="O17" s="29">
        <v>10</v>
      </c>
      <c r="P17" s="29">
        <v>0</v>
      </c>
      <c r="Q17" s="112" t="s">
        <v>498</v>
      </c>
      <c r="R17" s="113">
        <v>1.3</v>
      </c>
      <c r="S17" s="113">
        <v>9.1</v>
      </c>
      <c r="T17" s="113">
        <v>71</v>
      </c>
      <c r="U17" s="113" t="s">
        <v>555</v>
      </c>
      <c r="V17" s="113">
        <v>1010.7</v>
      </c>
      <c r="W17" s="114">
        <v>10.9</v>
      </c>
      <c r="X17" s="318">
        <v>18.2</v>
      </c>
      <c r="Y17" s="112">
        <v>0.17</v>
      </c>
      <c r="Z17" s="123">
        <v>1.2</v>
      </c>
      <c r="AA17" s="123">
        <v>1.8</v>
      </c>
      <c r="AB17" s="124">
        <v>0.16</v>
      </c>
      <c r="AC17" s="123">
        <v>0.98</v>
      </c>
      <c r="AD17" s="123">
        <v>0.28999999999999998</v>
      </c>
      <c r="AE17" s="123">
        <v>6.4999999999999997E-3</v>
      </c>
      <c r="AF17" s="114" t="s">
        <v>316</v>
      </c>
      <c r="AG17" s="112">
        <v>130</v>
      </c>
      <c r="AH17" s="123" t="s">
        <v>361</v>
      </c>
      <c r="AI17" s="123" t="s">
        <v>443</v>
      </c>
      <c r="AJ17" s="123">
        <v>270</v>
      </c>
      <c r="AK17" s="123" t="s">
        <v>362</v>
      </c>
      <c r="AL17" s="123" t="s">
        <v>333</v>
      </c>
      <c r="AM17" s="123" t="s">
        <v>320</v>
      </c>
      <c r="AN17" s="123">
        <v>0.23</v>
      </c>
      <c r="AO17" s="123" t="s">
        <v>363</v>
      </c>
      <c r="AP17" s="123" t="s">
        <v>364</v>
      </c>
      <c r="AQ17" s="123">
        <v>23</v>
      </c>
      <c r="AR17" s="123" t="s">
        <v>353</v>
      </c>
      <c r="AS17" s="123" t="s">
        <v>310</v>
      </c>
      <c r="AT17" s="123">
        <v>1.3</v>
      </c>
      <c r="AU17" s="123">
        <v>18</v>
      </c>
      <c r="AV17" s="123">
        <v>0.6</v>
      </c>
      <c r="AW17" s="123" t="s">
        <v>327</v>
      </c>
      <c r="AX17" s="123">
        <v>0.47</v>
      </c>
      <c r="AY17" s="123" t="s">
        <v>354</v>
      </c>
      <c r="AZ17" s="123">
        <v>1.7</v>
      </c>
      <c r="BA17" s="123" t="s">
        <v>358</v>
      </c>
      <c r="BB17" s="123">
        <v>1.8</v>
      </c>
      <c r="BC17" s="123" t="s">
        <v>359</v>
      </c>
      <c r="BD17" s="123" t="s">
        <v>333</v>
      </c>
      <c r="BE17" s="123" t="s">
        <v>272</v>
      </c>
      <c r="BF17" s="113" t="s">
        <v>268</v>
      </c>
      <c r="BG17" s="113" t="s">
        <v>271</v>
      </c>
      <c r="BH17" s="113" t="s">
        <v>355</v>
      </c>
      <c r="BI17" s="113" t="s">
        <v>356</v>
      </c>
      <c r="BJ17" s="113">
        <v>6.4</v>
      </c>
      <c r="BK17" s="113" t="s">
        <v>357</v>
      </c>
      <c r="BL17" s="123">
        <v>0.24</v>
      </c>
      <c r="BM17" s="112">
        <v>1.6E-2</v>
      </c>
      <c r="BN17" s="124">
        <v>0.59</v>
      </c>
      <c r="BO17" s="124">
        <v>1.3</v>
      </c>
      <c r="BP17" s="124">
        <v>0.87</v>
      </c>
      <c r="BQ17" s="124">
        <v>2.2000000000000002</v>
      </c>
      <c r="BR17" s="123">
        <v>2.5</v>
      </c>
      <c r="BS17" s="113">
        <v>2.2000000000000002</v>
      </c>
      <c r="BT17" s="113">
        <v>0.23</v>
      </c>
      <c r="BU17" s="29">
        <v>5</v>
      </c>
      <c r="BV17" s="29">
        <v>2.7</v>
      </c>
      <c r="BW17" s="28">
        <v>4.5</v>
      </c>
      <c r="BX17" s="68"/>
    </row>
    <row r="18" spans="2:76" ht="20.100000000000001" customHeight="1">
      <c r="B18" s="24" t="s">
        <v>28</v>
      </c>
      <c r="C18" s="56" t="s">
        <v>205</v>
      </c>
      <c r="D18" s="78" t="s">
        <v>262</v>
      </c>
      <c r="E18" s="32">
        <v>28</v>
      </c>
      <c r="F18" s="85">
        <v>10</v>
      </c>
      <c r="G18" s="85">
        <v>31</v>
      </c>
      <c r="H18" s="32">
        <v>10</v>
      </c>
      <c r="I18" s="32">
        <v>0</v>
      </c>
      <c r="J18" s="32" t="s">
        <v>266</v>
      </c>
      <c r="K18" s="32" t="s">
        <v>262</v>
      </c>
      <c r="L18" s="32">
        <v>28</v>
      </c>
      <c r="M18" s="32">
        <v>11</v>
      </c>
      <c r="N18" s="32">
        <v>1</v>
      </c>
      <c r="O18" s="32">
        <v>10</v>
      </c>
      <c r="P18" s="32">
        <v>0</v>
      </c>
      <c r="Q18" s="106" t="s">
        <v>498</v>
      </c>
      <c r="R18" s="107">
        <v>1.3</v>
      </c>
      <c r="S18" s="107">
        <v>12.8</v>
      </c>
      <c r="T18" s="107">
        <v>74</v>
      </c>
      <c r="U18" s="107">
        <v>2</v>
      </c>
      <c r="V18" s="107">
        <v>1003.3</v>
      </c>
      <c r="W18" s="108">
        <v>7.8</v>
      </c>
      <c r="X18" s="319">
        <v>18.100000000000001</v>
      </c>
      <c r="Y18" s="106">
        <v>0.32</v>
      </c>
      <c r="Z18" s="125">
        <v>1.5</v>
      </c>
      <c r="AA18" s="125">
        <v>1.7</v>
      </c>
      <c r="AB18" s="120">
        <v>3.5999999999999997E-2</v>
      </c>
      <c r="AC18" s="125">
        <v>1.2</v>
      </c>
      <c r="AD18" s="125">
        <v>0.19</v>
      </c>
      <c r="AE18" s="125">
        <v>7.6E-3</v>
      </c>
      <c r="AF18" s="108">
        <v>5.8999999999999997E-2</v>
      </c>
      <c r="AG18" s="106">
        <v>98</v>
      </c>
      <c r="AH18" s="125">
        <v>83</v>
      </c>
      <c r="AI18" s="125" t="s">
        <v>443</v>
      </c>
      <c r="AJ18" s="125">
        <v>260</v>
      </c>
      <c r="AK18" s="125">
        <v>83</v>
      </c>
      <c r="AL18" s="125" t="s">
        <v>333</v>
      </c>
      <c r="AM18" s="125" t="s">
        <v>320</v>
      </c>
      <c r="AN18" s="125">
        <v>0.75</v>
      </c>
      <c r="AO18" s="125">
        <v>0.74</v>
      </c>
      <c r="AP18" s="125">
        <v>7.4</v>
      </c>
      <c r="AQ18" s="125">
        <v>74</v>
      </c>
      <c r="AR18" s="125" t="s">
        <v>353</v>
      </c>
      <c r="AS18" s="125" t="s">
        <v>310</v>
      </c>
      <c r="AT18" s="125">
        <v>2.7</v>
      </c>
      <c r="AU18" s="125">
        <v>50</v>
      </c>
      <c r="AV18" s="125">
        <v>0.66</v>
      </c>
      <c r="AW18" s="125" t="s">
        <v>327</v>
      </c>
      <c r="AX18" s="125">
        <v>0.54</v>
      </c>
      <c r="AY18" s="125" t="s">
        <v>354</v>
      </c>
      <c r="AZ18" s="125">
        <v>1.8</v>
      </c>
      <c r="BA18" s="125" t="s">
        <v>358</v>
      </c>
      <c r="BB18" s="125">
        <v>2.7</v>
      </c>
      <c r="BC18" s="125" t="s">
        <v>359</v>
      </c>
      <c r="BD18" s="125" t="s">
        <v>333</v>
      </c>
      <c r="BE18" s="125" t="s">
        <v>272</v>
      </c>
      <c r="BF18" s="107" t="s">
        <v>268</v>
      </c>
      <c r="BG18" s="107" t="s">
        <v>271</v>
      </c>
      <c r="BH18" s="107" t="s">
        <v>355</v>
      </c>
      <c r="BI18" s="107" t="s">
        <v>356</v>
      </c>
      <c r="BJ18" s="107">
        <v>6.7</v>
      </c>
      <c r="BK18" s="107" t="s">
        <v>357</v>
      </c>
      <c r="BL18" s="125">
        <v>0.24</v>
      </c>
      <c r="BM18" s="106">
        <v>4.4999999999999998E-2</v>
      </c>
      <c r="BN18" s="120">
        <v>0.63</v>
      </c>
      <c r="BO18" s="120">
        <v>1.2</v>
      </c>
      <c r="BP18" s="120">
        <v>0.79</v>
      </c>
      <c r="BQ18" s="120">
        <v>2</v>
      </c>
      <c r="BR18" s="125">
        <v>2.2000000000000002</v>
      </c>
      <c r="BS18" s="107">
        <v>2.2000000000000002</v>
      </c>
      <c r="BT18" s="107">
        <v>0.2</v>
      </c>
      <c r="BU18" s="32">
        <v>4.7</v>
      </c>
      <c r="BV18" s="32">
        <v>2.6</v>
      </c>
      <c r="BW18" s="31">
        <v>4.3</v>
      </c>
      <c r="BX18" s="69"/>
    </row>
    <row r="19" spans="2:76" ht="20.100000000000001" customHeight="1">
      <c r="B19" s="24" t="s">
        <v>28</v>
      </c>
      <c r="C19" s="31" t="s">
        <v>206</v>
      </c>
      <c r="D19" s="78" t="s">
        <v>262</v>
      </c>
      <c r="E19" s="32">
        <v>28</v>
      </c>
      <c r="F19" s="32">
        <v>11</v>
      </c>
      <c r="G19" s="32">
        <v>1</v>
      </c>
      <c r="H19" s="32">
        <v>10</v>
      </c>
      <c r="I19" s="32">
        <v>0</v>
      </c>
      <c r="J19" s="32" t="s">
        <v>266</v>
      </c>
      <c r="K19" s="32" t="s">
        <v>262</v>
      </c>
      <c r="L19" s="32">
        <v>28</v>
      </c>
      <c r="M19" s="32">
        <v>11</v>
      </c>
      <c r="N19" s="32">
        <v>2</v>
      </c>
      <c r="O19" s="32">
        <v>10</v>
      </c>
      <c r="P19" s="32">
        <v>0</v>
      </c>
      <c r="Q19" s="106" t="s">
        <v>498</v>
      </c>
      <c r="R19" s="107">
        <v>1.8</v>
      </c>
      <c r="S19" s="107">
        <v>10.3</v>
      </c>
      <c r="T19" s="107">
        <v>65</v>
      </c>
      <c r="U19" s="107" t="s">
        <v>555</v>
      </c>
      <c r="V19" s="107">
        <v>1004</v>
      </c>
      <c r="W19" s="108">
        <v>7.9</v>
      </c>
      <c r="X19" s="319">
        <v>6.5</v>
      </c>
      <c r="Y19" s="106">
        <v>0.13</v>
      </c>
      <c r="Z19" s="125">
        <v>0.23</v>
      </c>
      <c r="AA19" s="125">
        <v>1</v>
      </c>
      <c r="AB19" s="120">
        <v>7.9000000000000001E-2</v>
      </c>
      <c r="AC19" s="125">
        <v>0.4</v>
      </c>
      <c r="AD19" s="125">
        <v>8.2000000000000003E-2</v>
      </c>
      <c r="AE19" s="125">
        <v>1.2999999999999999E-3</v>
      </c>
      <c r="AF19" s="108" t="s">
        <v>316</v>
      </c>
      <c r="AG19" s="106">
        <v>46</v>
      </c>
      <c r="AH19" s="125" t="s">
        <v>361</v>
      </c>
      <c r="AI19" s="125" t="s">
        <v>443</v>
      </c>
      <c r="AJ19" s="125">
        <v>55</v>
      </c>
      <c r="AK19" s="125">
        <v>60</v>
      </c>
      <c r="AL19" s="125" t="s">
        <v>333</v>
      </c>
      <c r="AM19" s="125" t="s">
        <v>320</v>
      </c>
      <c r="AN19" s="125">
        <v>0.21</v>
      </c>
      <c r="AO19" s="125" t="s">
        <v>363</v>
      </c>
      <c r="AP19" s="125">
        <v>1.2</v>
      </c>
      <c r="AQ19" s="125">
        <v>36</v>
      </c>
      <c r="AR19" s="125" t="s">
        <v>353</v>
      </c>
      <c r="AS19" s="125">
        <v>3.9</v>
      </c>
      <c r="AT19" s="125">
        <v>3.8</v>
      </c>
      <c r="AU19" s="125">
        <v>8.5</v>
      </c>
      <c r="AV19" s="125" t="s">
        <v>357</v>
      </c>
      <c r="AW19" s="125" t="s">
        <v>327</v>
      </c>
      <c r="AX19" s="125">
        <v>0.15</v>
      </c>
      <c r="AY19" s="125" t="s">
        <v>354</v>
      </c>
      <c r="AZ19" s="125">
        <v>0.56000000000000005</v>
      </c>
      <c r="BA19" s="125" t="s">
        <v>358</v>
      </c>
      <c r="BB19" s="125" t="s">
        <v>369</v>
      </c>
      <c r="BC19" s="125" t="s">
        <v>359</v>
      </c>
      <c r="BD19" s="125" t="s">
        <v>333</v>
      </c>
      <c r="BE19" s="125" t="s">
        <v>272</v>
      </c>
      <c r="BF19" s="107" t="s">
        <v>268</v>
      </c>
      <c r="BG19" s="107" t="s">
        <v>271</v>
      </c>
      <c r="BH19" s="107" t="s">
        <v>355</v>
      </c>
      <c r="BI19" s="107" t="s">
        <v>356</v>
      </c>
      <c r="BJ19" s="107">
        <v>1.9</v>
      </c>
      <c r="BK19" s="107" t="s">
        <v>357</v>
      </c>
      <c r="BL19" s="125" t="s">
        <v>367</v>
      </c>
      <c r="BM19" s="106" t="s">
        <v>360</v>
      </c>
      <c r="BN19" s="120">
        <v>0.25</v>
      </c>
      <c r="BO19" s="120">
        <v>0.39</v>
      </c>
      <c r="BP19" s="120">
        <v>0.28000000000000003</v>
      </c>
      <c r="BQ19" s="120">
        <v>0.76</v>
      </c>
      <c r="BR19" s="125">
        <v>0.45</v>
      </c>
      <c r="BS19" s="107">
        <v>0.88</v>
      </c>
      <c r="BT19" s="107">
        <v>0.12</v>
      </c>
      <c r="BU19" s="32">
        <v>1.7</v>
      </c>
      <c r="BV19" s="32">
        <v>0.69</v>
      </c>
      <c r="BW19" s="31">
        <v>1.3</v>
      </c>
      <c r="BX19" s="69"/>
    </row>
    <row r="20" spans="2:76" ht="20.100000000000001" customHeight="1">
      <c r="B20" s="18" t="s">
        <v>28</v>
      </c>
      <c r="C20" s="33" t="s">
        <v>207</v>
      </c>
      <c r="D20" s="79" t="s">
        <v>262</v>
      </c>
      <c r="E20" s="34">
        <v>28</v>
      </c>
      <c r="F20" s="34">
        <v>11</v>
      </c>
      <c r="G20" s="34">
        <v>2</v>
      </c>
      <c r="H20" s="34">
        <v>10</v>
      </c>
      <c r="I20" s="34">
        <v>0</v>
      </c>
      <c r="J20" s="34" t="s">
        <v>266</v>
      </c>
      <c r="K20" s="34" t="s">
        <v>262</v>
      </c>
      <c r="L20" s="34">
        <v>28</v>
      </c>
      <c r="M20" s="34">
        <v>11</v>
      </c>
      <c r="N20" s="34">
        <v>3</v>
      </c>
      <c r="O20" s="34">
        <v>10</v>
      </c>
      <c r="P20" s="34">
        <v>0</v>
      </c>
      <c r="Q20" s="115" t="s">
        <v>506</v>
      </c>
      <c r="R20" s="116">
        <v>1.6</v>
      </c>
      <c r="S20" s="116">
        <v>9.8000000000000007</v>
      </c>
      <c r="T20" s="116">
        <v>71</v>
      </c>
      <c r="U20" s="116">
        <v>1</v>
      </c>
      <c r="V20" s="116">
        <v>1004.4</v>
      </c>
      <c r="W20" s="117">
        <v>9.9</v>
      </c>
      <c r="X20" s="320">
        <v>10.199999999999999</v>
      </c>
      <c r="Y20" s="115">
        <v>0.18</v>
      </c>
      <c r="Z20" s="126">
        <v>1.2</v>
      </c>
      <c r="AA20" s="126">
        <v>1.5</v>
      </c>
      <c r="AB20" s="127">
        <v>2.9000000000000001E-2</v>
      </c>
      <c r="AC20" s="126">
        <v>1</v>
      </c>
      <c r="AD20" s="126">
        <v>0.16</v>
      </c>
      <c r="AE20" s="126">
        <v>2.7000000000000001E-3</v>
      </c>
      <c r="AF20" s="117" t="s">
        <v>316</v>
      </c>
      <c r="AG20" s="115">
        <v>70</v>
      </c>
      <c r="AH20" s="126" t="s">
        <v>361</v>
      </c>
      <c r="AI20" s="126" t="s">
        <v>443</v>
      </c>
      <c r="AJ20" s="126">
        <v>160</v>
      </c>
      <c r="AK20" s="126">
        <v>83</v>
      </c>
      <c r="AL20" s="126" t="s">
        <v>333</v>
      </c>
      <c r="AM20" s="126" t="s">
        <v>320</v>
      </c>
      <c r="AN20" s="126">
        <v>0.53</v>
      </c>
      <c r="AO20" s="126" t="s">
        <v>363</v>
      </c>
      <c r="AP20" s="126">
        <v>1.5</v>
      </c>
      <c r="AQ20" s="126">
        <v>18</v>
      </c>
      <c r="AR20" s="126" t="s">
        <v>353</v>
      </c>
      <c r="AS20" s="126">
        <v>1.1000000000000001</v>
      </c>
      <c r="AT20" s="126">
        <v>4.8</v>
      </c>
      <c r="AU20" s="126">
        <v>10</v>
      </c>
      <c r="AV20" s="126">
        <v>0.51</v>
      </c>
      <c r="AW20" s="126">
        <v>1.1000000000000001</v>
      </c>
      <c r="AX20" s="126">
        <v>0.28999999999999998</v>
      </c>
      <c r="AY20" s="126" t="s">
        <v>354</v>
      </c>
      <c r="AZ20" s="126">
        <v>0.54</v>
      </c>
      <c r="BA20" s="126" t="s">
        <v>358</v>
      </c>
      <c r="BB20" s="126">
        <v>0.88</v>
      </c>
      <c r="BC20" s="126" t="s">
        <v>359</v>
      </c>
      <c r="BD20" s="126" t="s">
        <v>333</v>
      </c>
      <c r="BE20" s="126" t="s">
        <v>272</v>
      </c>
      <c r="BF20" s="116" t="s">
        <v>268</v>
      </c>
      <c r="BG20" s="116" t="s">
        <v>271</v>
      </c>
      <c r="BH20" s="116" t="s">
        <v>355</v>
      </c>
      <c r="BI20" s="116" t="s">
        <v>356</v>
      </c>
      <c r="BJ20" s="116">
        <v>2.6</v>
      </c>
      <c r="BK20" s="116" t="s">
        <v>357</v>
      </c>
      <c r="BL20" s="126">
        <v>0.22</v>
      </c>
      <c r="BM20" s="115">
        <v>1.0999999999999999E-2</v>
      </c>
      <c r="BN20" s="127">
        <v>0.28999999999999998</v>
      </c>
      <c r="BO20" s="127">
        <v>0.66</v>
      </c>
      <c r="BP20" s="127">
        <v>0.38</v>
      </c>
      <c r="BQ20" s="127">
        <v>1.4</v>
      </c>
      <c r="BR20" s="126">
        <v>0.91</v>
      </c>
      <c r="BS20" s="116">
        <v>1.4</v>
      </c>
      <c r="BT20" s="116">
        <v>0.15</v>
      </c>
      <c r="BU20" s="34">
        <v>2.7</v>
      </c>
      <c r="BV20" s="34">
        <v>1.1000000000000001</v>
      </c>
      <c r="BW20" s="33">
        <v>2.4</v>
      </c>
      <c r="BX20" s="70"/>
    </row>
    <row r="21" spans="2:76" ht="20.100000000000001" customHeight="1">
      <c r="B21" s="36"/>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row>
    <row r="22" spans="2:76" ht="18.75" customHeight="1">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row>
    <row r="23" spans="2:76" ht="20.100000000000001" customHeight="1">
      <c r="B23" s="393" t="s">
        <v>0</v>
      </c>
      <c r="C23" s="394"/>
      <c r="D23" s="379"/>
      <c r="E23" s="380"/>
      <c r="F23" s="380"/>
      <c r="G23" s="380"/>
      <c r="H23" s="380"/>
      <c r="I23" s="380"/>
      <c r="J23" s="380"/>
      <c r="K23" s="380"/>
      <c r="L23" s="380"/>
      <c r="M23" s="380"/>
      <c r="N23" s="380"/>
      <c r="O23" s="380"/>
      <c r="P23" s="381"/>
      <c r="Q23" s="379"/>
      <c r="R23" s="380"/>
      <c r="S23" s="380"/>
      <c r="T23" s="380"/>
      <c r="U23" s="380"/>
      <c r="V23" s="380"/>
      <c r="W23" s="381"/>
      <c r="X23" s="131"/>
      <c r="Y23" s="119">
        <v>2.3E-2</v>
      </c>
      <c r="Z23" s="118">
        <v>8.1000000000000003E-2</v>
      </c>
      <c r="AA23" s="118">
        <v>1.4E-2</v>
      </c>
      <c r="AB23" s="119">
        <v>2.4E-2</v>
      </c>
      <c r="AC23" s="118">
        <v>8.6999999999999994E-3</v>
      </c>
      <c r="AD23" s="118">
        <v>5.5999999999999999E-3</v>
      </c>
      <c r="AE23" s="118">
        <v>2.5999999999999999E-3</v>
      </c>
      <c r="AF23" s="96">
        <v>4.9000000000000002E-2</v>
      </c>
      <c r="AG23" s="119">
        <v>20</v>
      </c>
      <c r="AH23" s="118">
        <v>31</v>
      </c>
      <c r="AI23" s="118" t="s">
        <v>443</v>
      </c>
      <c r="AJ23" s="118">
        <v>7.7</v>
      </c>
      <c r="AK23" s="118">
        <v>46</v>
      </c>
      <c r="AL23" s="118">
        <v>0.15</v>
      </c>
      <c r="AM23" s="118">
        <v>4.5</v>
      </c>
      <c r="AN23" s="118">
        <v>9.4E-2</v>
      </c>
      <c r="AO23" s="118">
        <v>0.43</v>
      </c>
      <c r="AP23" s="118">
        <v>0.99</v>
      </c>
      <c r="AQ23" s="118">
        <v>14</v>
      </c>
      <c r="AR23" s="118">
        <v>7.2999999999999995E-2</v>
      </c>
      <c r="AS23" s="118">
        <v>1</v>
      </c>
      <c r="AT23" s="118">
        <v>1</v>
      </c>
      <c r="AU23" s="118">
        <v>3.8</v>
      </c>
      <c r="AV23" s="118">
        <v>0.26</v>
      </c>
      <c r="AW23" s="118">
        <v>0.6</v>
      </c>
      <c r="AX23" s="118">
        <v>0.13</v>
      </c>
      <c r="AY23" s="118">
        <v>1.3</v>
      </c>
      <c r="AZ23" s="118">
        <v>8.8999999999999996E-2</v>
      </c>
      <c r="BA23" s="118">
        <v>4.1000000000000002E-2</v>
      </c>
      <c r="BB23" s="118">
        <v>0.55000000000000004</v>
      </c>
      <c r="BC23" s="118">
        <v>8.6999999999999994E-2</v>
      </c>
      <c r="BD23" s="118">
        <v>0.15</v>
      </c>
      <c r="BE23" s="118">
        <v>0.12</v>
      </c>
      <c r="BF23" s="95">
        <v>0.11</v>
      </c>
      <c r="BG23" s="129">
        <v>0.14000000000000001</v>
      </c>
      <c r="BH23" s="129">
        <v>0.48</v>
      </c>
      <c r="BI23" s="129">
        <v>7.4999999999999997E-2</v>
      </c>
      <c r="BJ23" s="129">
        <v>0.23</v>
      </c>
      <c r="BK23" s="129">
        <v>0.26</v>
      </c>
      <c r="BL23" s="130">
        <v>7.6999999999999999E-2</v>
      </c>
      <c r="BM23" s="93">
        <v>8.5000000000000006E-3</v>
      </c>
      <c r="BN23" s="119">
        <v>4.2999999999999997E-2</v>
      </c>
      <c r="BO23" s="119">
        <v>1.9E-2</v>
      </c>
      <c r="BP23" s="119">
        <v>5.5E-2</v>
      </c>
      <c r="BQ23" s="119">
        <v>0.21</v>
      </c>
      <c r="BR23" s="118">
        <v>7.9000000000000001E-2</v>
      </c>
      <c r="BS23" s="95">
        <v>8.5000000000000006E-2</v>
      </c>
      <c r="BT23" s="95">
        <v>4.9000000000000002E-2</v>
      </c>
      <c r="BU23" s="95"/>
      <c r="BV23" s="95"/>
      <c r="BW23" s="96">
        <v>0.36</v>
      </c>
      <c r="BX23" s="132"/>
    </row>
    <row r="24" spans="2:76" ht="20.100000000000001" customHeight="1">
      <c r="B24" s="395" t="s">
        <v>1</v>
      </c>
      <c r="C24" s="396"/>
      <c r="D24" s="382"/>
      <c r="E24" s="383"/>
      <c r="F24" s="383"/>
      <c r="G24" s="383"/>
      <c r="H24" s="383"/>
      <c r="I24" s="383"/>
      <c r="J24" s="383"/>
      <c r="K24" s="383"/>
      <c r="L24" s="383"/>
      <c r="M24" s="383"/>
      <c r="N24" s="383"/>
      <c r="O24" s="383"/>
      <c r="P24" s="384"/>
      <c r="Q24" s="382"/>
      <c r="R24" s="383"/>
      <c r="S24" s="383"/>
      <c r="T24" s="383"/>
      <c r="U24" s="383"/>
      <c r="V24" s="383"/>
      <c r="W24" s="384"/>
      <c r="X24" s="133"/>
      <c r="Y24" s="127">
        <v>7.5999999999999998E-2</v>
      </c>
      <c r="Z24" s="126">
        <v>0.27</v>
      </c>
      <c r="AA24" s="126">
        <v>4.7E-2</v>
      </c>
      <c r="AB24" s="127">
        <v>7.9000000000000001E-2</v>
      </c>
      <c r="AC24" s="126">
        <v>2.9000000000000001E-2</v>
      </c>
      <c r="AD24" s="126">
        <v>1.9E-2</v>
      </c>
      <c r="AE24" s="126">
        <v>8.6999999999999994E-3</v>
      </c>
      <c r="AF24" s="117">
        <v>0.16</v>
      </c>
      <c r="AG24" s="127">
        <v>66</v>
      </c>
      <c r="AH24" s="126">
        <v>100</v>
      </c>
      <c r="AI24" s="126" t="s">
        <v>443</v>
      </c>
      <c r="AJ24" s="126">
        <v>26</v>
      </c>
      <c r="AK24" s="126">
        <v>150</v>
      </c>
      <c r="AL24" s="126">
        <v>0.49</v>
      </c>
      <c r="AM24" s="126">
        <v>15</v>
      </c>
      <c r="AN24" s="126">
        <v>0.31</v>
      </c>
      <c r="AO24" s="126">
        <v>1.4</v>
      </c>
      <c r="AP24" s="126">
        <v>3.3</v>
      </c>
      <c r="AQ24" s="126">
        <v>47</v>
      </c>
      <c r="AR24" s="126">
        <v>0.24</v>
      </c>
      <c r="AS24" s="126">
        <v>3.5</v>
      </c>
      <c r="AT24" s="126">
        <v>3.4</v>
      </c>
      <c r="AU24" s="126">
        <v>13</v>
      </c>
      <c r="AV24" s="126">
        <v>0.85</v>
      </c>
      <c r="AW24" s="126">
        <v>2</v>
      </c>
      <c r="AX24" s="126">
        <v>0.45</v>
      </c>
      <c r="AY24" s="126">
        <v>4.2</v>
      </c>
      <c r="AZ24" s="126">
        <v>0.3</v>
      </c>
      <c r="BA24" s="126">
        <v>0.14000000000000001</v>
      </c>
      <c r="BB24" s="126">
        <v>1.8</v>
      </c>
      <c r="BC24" s="126">
        <v>0.28999999999999998</v>
      </c>
      <c r="BD24" s="126">
        <v>0.49</v>
      </c>
      <c r="BE24" s="126">
        <v>0.4</v>
      </c>
      <c r="BF24" s="116">
        <v>0.38</v>
      </c>
      <c r="BG24" s="116">
        <v>0.48</v>
      </c>
      <c r="BH24" s="116">
        <v>1.6</v>
      </c>
      <c r="BI24" s="116">
        <v>0.25</v>
      </c>
      <c r="BJ24" s="116">
        <v>0.77</v>
      </c>
      <c r="BK24" s="116">
        <v>0.88</v>
      </c>
      <c r="BL24" s="126">
        <v>0.26</v>
      </c>
      <c r="BM24" s="115">
        <v>2.8000000000000001E-2</v>
      </c>
      <c r="BN24" s="127">
        <v>0.14000000000000001</v>
      </c>
      <c r="BO24" s="127">
        <v>6.5000000000000002E-2</v>
      </c>
      <c r="BP24" s="127">
        <v>0.18</v>
      </c>
      <c r="BQ24" s="127">
        <v>0.71</v>
      </c>
      <c r="BR24" s="126">
        <v>0.26</v>
      </c>
      <c r="BS24" s="116">
        <v>0.28000000000000003</v>
      </c>
      <c r="BT24" s="116">
        <v>0.16</v>
      </c>
      <c r="BU24" s="116"/>
      <c r="BV24" s="116"/>
      <c r="BW24" s="117">
        <v>1.2</v>
      </c>
      <c r="BX24" s="134"/>
    </row>
    <row r="25" spans="2:76" ht="20.100000000000001" customHeight="1">
      <c r="B25" s="397" t="s">
        <v>29</v>
      </c>
      <c r="C25" s="389"/>
      <c r="D25" s="391"/>
      <c r="E25" s="398"/>
      <c r="F25" s="398"/>
      <c r="G25" s="398"/>
      <c r="H25" s="398"/>
      <c r="I25" s="398"/>
      <c r="J25" s="398"/>
      <c r="K25" s="398"/>
      <c r="L25" s="398"/>
      <c r="M25" s="398"/>
      <c r="N25" s="398"/>
      <c r="O25" s="398"/>
      <c r="P25" s="388"/>
      <c r="Q25" s="376"/>
      <c r="R25" s="373"/>
      <c r="S25" s="373"/>
      <c r="T25" s="373"/>
      <c r="U25" s="373"/>
      <c r="V25" s="373"/>
      <c r="W25" s="388"/>
      <c r="X25" s="388"/>
      <c r="Y25" s="373"/>
      <c r="Z25" s="373"/>
      <c r="AA25" s="385"/>
      <c r="AB25" s="373"/>
      <c r="AC25" s="373"/>
      <c r="AD25" s="373"/>
      <c r="AE25" s="373"/>
      <c r="AF25" s="373"/>
      <c r="AG25" s="376"/>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14"/>
      <c r="BJ25" s="14"/>
      <c r="BK25" s="373"/>
      <c r="BL25" s="373"/>
      <c r="BM25" s="376"/>
      <c r="BN25" s="373"/>
      <c r="BO25" s="373"/>
      <c r="BP25" s="373"/>
      <c r="BQ25" s="373"/>
      <c r="BR25" s="373"/>
      <c r="BS25" s="373"/>
      <c r="BT25" s="373"/>
      <c r="BU25" s="373"/>
      <c r="BV25" s="373"/>
      <c r="BW25" s="385"/>
      <c r="BX25" s="405"/>
    </row>
    <row r="26" spans="2:76" ht="20.100000000000001" customHeight="1">
      <c r="B26" s="397"/>
      <c r="C26" s="389"/>
      <c r="D26" s="397"/>
      <c r="E26" s="399"/>
      <c r="F26" s="399"/>
      <c r="G26" s="399"/>
      <c r="H26" s="399"/>
      <c r="I26" s="399"/>
      <c r="J26" s="399"/>
      <c r="K26" s="399"/>
      <c r="L26" s="399"/>
      <c r="M26" s="399"/>
      <c r="N26" s="399"/>
      <c r="O26" s="399"/>
      <c r="P26" s="389"/>
      <c r="Q26" s="377"/>
      <c r="R26" s="374"/>
      <c r="S26" s="374"/>
      <c r="T26" s="374"/>
      <c r="U26" s="374"/>
      <c r="V26" s="374"/>
      <c r="W26" s="389"/>
      <c r="X26" s="389"/>
      <c r="Y26" s="374"/>
      <c r="Z26" s="374"/>
      <c r="AA26" s="386"/>
      <c r="AB26" s="374"/>
      <c r="AC26" s="374"/>
      <c r="AD26" s="374"/>
      <c r="AE26" s="374"/>
      <c r="AF26" s="374"/>
      <c r="AG26" s="377"/>
      <c r="AH26" s="374"/>
      <c r="AI26" s="374"/>
      <c r="AJ26" s="374"/>
      <c r="AK26" s="374"/>
      <c r="AL26" s="374"/>
      <c r="AM26" s="374"/>
      <c r="AN26" s="374"/>
      <c r="AO26" s="374"/>
      <c r="AP26" s="374"/>
      <c r="AQ26" s="374"/>
      <c r="AR26" s="374"/>
      <c r="AS26" s="374"/>
      <c r="AT26" s="374"/>
      <c r="AU26" s="374"/>
      <c r="AV26" s="374"/>
      <c r="AW26" s="374"/>
      <c r="AX26" s="374"/>
      <c r="AY26" s="374"/>
      <c r="AZ26" s="374"/>
      <c r="BA26" s="374"/>
      <c r="BB26" s="374"/>
      <c r="BC26" s="374"/>
      <c r="BD26" s="374"/>
      <c r="BE26" s="374"/>
      <c r="BF26" s="374"/>
      <c r="BG26" s="374"/>
      <c r="BH26" s="374"/>
      <c r="BI26" s="135"/>
      <c r="BJ26" s="135"/>
      <c r="BK26" s="374"/>
      <c r="BL26" s="374"/>
      <c r="BM26" s="377"/>
      <c r="BN26" s="374"/>
      <c r="BO26" s="374"/>
      <c r="BP26" s="374"/>
      <c r="BQ26" s="374"/>
      <c r="BR26" s="374"/>
      <c r="BS26" s="374"/>
      <c r="BT26" s="374"/>
      <c r="BU26" s="374"/>
      <c r="BV26" s="374"/>
      <c r="BW26" s="386"/>
      <c r="BX26" s="406"/>
    </row>
    <row r="27" spans="2:76" ht="20.100000000000001" customHeight="1">
      <c r="B27" s="392"/>
      <c r="C27" s="390"/>
      <c r="D27" s="392"/>
      <c r="E27" s="400"/>
      <c r="F27" s="400"/>
      <c r="G27" s="400"/>
      <c r="H27" s="400"/>
      <c r="I27" s="400"/>
      <c r="J27" s="400"/>
      <c r="K27" s="400"/>
      <c r="L27" s="400"/>
      <c r="M27" s="400"/>
      <c r="N27" s="400"/>
      <c r="O27" s="400"/>
      <c r="P27" s="390"/>
      <c r="Q27" s="378"/>
      <c r="R27" s="375"/>
      <c r="S27" s="375"/>
      <c r="T27" s="375"/>
      <c r="U27" s="375"/>
      <c r="V27" s="375"/>
      <c r="W27" s="390"/>
      <c r="X27" s="390"/>
      <c r="Y27" s="375"/>
      <c r="Z27" s="375"/>
      <c r="AA27" s="387"/>
      <c r="AB27" s="375"/>
      <c r="AC27" s="375"/>
      <c r="AD27" s="375"/>
      <c r="AE27" s="375"/>
      <c r="AF27" s="375"/>
      <c r="AG27" s="378"/>
      <c r="AH27" s="375"/>
      <c r="AI27" s="375"/>
      <c r="AJ27" s="375"/>
      <c r="AK27" s="375"/>
      <c r="AL27" s="375"/>
      <c r="AM27" s="375"/>
      <c r="AN27" s="375"/>
      <c r="AO27" s="375"/>
      <c r="AP27" s="375"/>
      <c r="AQ27" s="375"/>
      <c r="AR27" s="375"/>
      <c r="AS27" s="375"/>
      <c r="AT27" s="375"/>
      <c r="AU27" s="375"/>
      <c r="AV27" s="375"/>
      <c r="AW27" s="375"/>
      <c r="AX27" s="375"/>
      <c r="AY27" s="375"/>
      <c r="AZ27" s="375"/>
      <c r="BA27" s="375"/>
      <c r="BB27" s="375"/>
      <c r="BC27" s="375"/>
      <c r="BD27" s="375"/>
      <c r="BE27" s="375"/>
      <c r="BF27" s="375"/>
      <c r="BG27" s="375"/>
      <c r="BH27" s="375"/>
      <c r="BI27" s="19"/>
      <c r="BJ27" s="19"/>
      <c r="BK27" s="375"/>
      <c r="BL27" s="375"/>
      <c r="BM27" s="378"/>
      <c r="BN27" s="375"/>
      <c r="BO27" s="375"/>
      <c r="BP27" s="375"/>
      <c r="BQ27" s="375"/>
      <c r="BR27" s="375"/>
      <c r="BS27" s="375"/>
      <c r="BT27" s="375"/>
      <c r="BU27" s="375"/>
      <c r="BV27" s="375"/>
      <c r="BW27" s="387"/>
      <c r="BX27" s="348"/>
    </row>
    <row r="28" spans="2:76" ht="17.25">
      <c r="B28" s="7"/>
      <c r="C28" s="7"/>
      <c r="D28" s="40" t="s">
        <v>39</v>
      </c>
      <c r="E28" s="7"/>
      <c r="F28" s="7"/>
      <c r="G28" s="7"/>
      <c r="H28" s="7"/>
      <c r="I28" s="7"/>
      <c r="J28" s="7"/>
      <c r="K28" s="7"/>
      <c r="L28" s="7"/>
      <c r="M28" s="7"/>
      <c r="N28" s="7"/>
      <c r="O28" s="7"/>
      <c r="P28" s="7"/>
      <c r="R28" s="7"/>
      <c r="S28" s="7"/>
      <c r="T28" s="7"/>
      <c r="U28" s="7"/>
      <c r="V28" s="7"/>
      <c r="W28" s="7"/>
      <c r="X28" s="40"/>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row>
    <row r="29" spans="2:76" ht="17.25">
      <c r="B29" s="7"/>
      <c r="C29" s="7"/>
      <c r="D29" s="81" t="s">
        <v>747</v>
      </c>
      <c r="E29" s="82"/>
      <c r="F29" s="82"/>
      <c r="G29" s="82"/>
      <c r="H29" s="82"/>
      <c r="I29" s="82"/>
      <c r="J29" s="82"/>
      <c r="K29" s="82"/>
      <c r="L29" s="82"/>
      <c r="M29" s="82"/>
      <c r="N29" s="82"/>
      <c r="O29" s="82"/>
      <c r="P29" s="82"/>
      <c r="Q29" s="83"/>
      <c r="R29" s="82"/>
      <c r="S29" s="82"/>
      <c r="T29" s="82"/>
      <c r="U29" s="82"/>
      <c r="V29" s="82"/>
      <c r="W29" s="82"/>
      <c r="X29" s="81"/>
      <c r="Y29" s="82"/>
      <c r="Z29" s="82"/>
      <c r="AA29" s="82"/>
      <c r="AB29" s="82"/>
      <c r="AC29" s="82"/>
      <c r="AD29" s="82"/>
      <c r="AE29" s="82"/>
      <c r="AF29" s="82"/>
      <c r="AG29" s="82"/>
      <c r="AH29" s="82"/>
      <c r="AI29" s="82"/>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row>
    <row r="30" spans="2:76" ht="23.25" customHeight="1">
      <c r="B30" s="7"/>
      <c r="C30" s="7"/>
      <c r="D30" s="81" t="s">
        <v>263</v>
      </c>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row>
  </sheetData>
  <mergeCells count="75">
    <mergeCell ref="BX25:BX27"/>
    <mergeCell ref="BS25:BS27"/>
    <mergeCell ref="BT25:BT27"/>
    <mergeCell ref="BU25:BU27"/>
    <mergeCell ref="BV25:BV27"/>
    <mergeCell ref="BW25:BW27"/>
    <mergeCell ref="BN25:BN27"/>
    <mergeCell ref="BO25:BO27"/>
    <mergeCell ref="BP25:BP27"/>
    <mergeCell ref="BQ25:BQ27"/>
    <mergeCell ref="BR25:BR27"/>
    <mergeCell ref="BG25:BG27"/>
    <mergeCell ref="BH25:BH27"/>
    <mergeCell ref="BK25:BK27"/>
    <mergeCell ref="BL25:BL27"/>
    <mergeCell ref="BM25:BM27"/>
    <mergeCell ref="BB25:BB27"/>
    <mergeCell ref="BC25:BC27"/>
    <mergeCell ref="BD25:BD27"/>
    <mergeCell ref="BE25:BE27"/>
    <mergeCell ref="BF25:BF27"/>
    <mergeCell ref="AW25:AW27"/>
    <mergeCell ref="AX25:AX27"/>
    <mergeCell ref="AY25:AY27"/>
    <mergeCell ref="AZ25:AZ27"/>
    <mergeCell ref="BA25:BA27"/>
    <mergeCell ref="AR25:AR27"/>
    <mergeCell ref="AS25:AS27"/>
    <mergeCell ref="AT25:AT27"/>
    <mergeCell ref="AU25:AU27"/>
    <mergeCell ref="AV25:AV27"/>
    <mergeCell ref="AM25:AM27"/>
    <mergeCell ref="AN25:AN27"/>
    <mergeCell ref="AO25:AO27"/>
    <mergeCell ref="AP25:AP27"/>
    <mergeCell ref="AQ25:AQ27"/>
    <mergeCell ref="AH25:AH27"/>
    <mergeCell ref="AI25:AI27"/>
    <mergeCell ref="AJ25:AJ27"/>
    <mergeCell ref="AK25:AK27"/>
    <mergeCell ref="AL25:AL27"/>
    <mergeCell ref="AC25:AC27"/>
    <mergeCell ref="AD25:AD27"/>
    <mergeCell ref="AE25:AE27"/>
    <mergeCell ref="AF25:AF27"/>
    <mergeCell ref="AG25:AG27"/>
    <mergeCell ref="X25:X27"/>
    <mergeCell ref="Y25:Y27"/>
    <mergeCell ref="Z25:Z27"/>
    <mergeCell ref="AA25:AA27"/>
    <mergeCell ref="AB25:AB27"/>
    <mergeCell ref="B23:C23"/>
    <mergeCell ref="D23:P24"/>
    <mergeCell ref="Q23:W24"/>
    <mergeCell ref="B24:C24"/>
    <mergeCell ref="B25:C27"/>
    <mergeCell ref="D25:P27"/>
    <mergeCell ref="Q25:Q27"/>
    <mergeCell ref="R25:R27"/>
    <mergeCell ref="S25:S27"/>
    <mergeCell ref="T25:T27"/>
    <mergeCell ref="U25:U27"/>
    <mergeCell ref="V25:V27"/>
    <mergeCell ref="W25:W27"/>
    <mergeCell ref="BM4:BW4"/>
    <mergeCell ref="B5:C6"/>
    <mergeCell ref="D5:P5"/>
    <mergeCell ref="Q5:Q6"/>
    <mergeCell ref="D6:E6"/>
    <mergeCell ref="K6:L6"/>
    <mergeCell ref="D2:I2"/>
    <mergeCell ref="D4:P4"/>
    <mergeCell ref="Q4:W4"/>
    <mergeCell ref="Y4:AF4"/>
    <mergeCell ref="AG4:BL4"/>
  </mergeCells>
  <phoneticPr fontId="3"/>
  <dataValidations count="1">
    <dataValidation type="list" allowBlank="1" sqref="Y3:Z3">
      <formula1>$Y$31:$Y$37</formula1>
    </dataValidation>
  </dataValidations>
  <pageMargins left="0.70866141732283472" right="0.51181102362204722" top="0.74803149606299213" bottom="0.74803149606299213" header="0.31496062992125984" footer="0.31496062992125984"/>
  <pageSetup paperSize="9" scale="52" fitToWidth="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B1:BX30"/>
  <sheetViews>
    <sheetView view="pageBreakPreview" zoomScale="70" zoomScaleNormal="70" zoomScaleSheetLayoutView="70" workbookViewId="0">
      <selection activeCell="D30" sqref="D30"/>
    </sheetView>
  </sheetViews>
  <sheetFormatPr defaultRowHeight="13.5"/>
  <cols>
    <col min="1" max="1" width="3.375" customWidth="1"/>
    <col min="2" max="2" width="3.375" bestFit="1" customWidth="1"/>
    <col min="3" max="3" width="17.125" customWidth="1"/>
    <col min="4" max="4" width="3.375" customWidth="1"/>
    <col min="5" max="10" width="4.125" customWidth="1"/>
    <col min="11" max="11" width="3.375" customWidth="1"/>
    <col min="12" max="16" width="4.125" customWidth="1"/>
    <col min="17" max="23" width="7" customWidth="1"/>
    <col min="24" max="76" width="7.25" customWidth="1"/>
  </cols>
  <sheetData>
    <row r="1" spans="2:76" ht="30.75" customHeight="1" thickBot="1">
      <c r="C1" s="6" t="s">
        <v>26</v>
      </c>
      <c r="D1" s="6"/>
      <c r="E1" s="6"/>
      <c r="F1" s="6"/>
      <c r="G1" s="6"/>
      <c r="H1" s="6"/>
      <c r="I1" s="6"/>
      <c r="J1" s="6"/>
      <c r="K1" s="6"/>
      <c r="L1" s="6"/>
      <c r="M1" s="6"/>
      <c r="N1" s="6"/>
      <c r="O1" s="6"/>
      <c r="P1" s="6"/>
      <c r="Q1" s="6"/>
      <c r="R1" s="6"/>
      <c r="S1" s="6"/>
      <c r="T1" s="6"/>
      <c r="U1" s="6"/>
      <c r="V1" s="6"/>
      <c r="W1" s="6"/>
    </row>
    <row r="2" spans="2:76" ht="30.75" customHeight="1" thickBot="1">
      <c r="C2" s="5" t="s">
        <v>143</v>
      </c>
      <c r="D2" s="407" t="s">
        <v>463</v>
      </c>
      <c r="E2" s="408"/>
      <c r="F2" s="408"/>
      <c r="G2" s="408"/>
      <c r="H2" s="408"/>
      <c r="I2" s="409"/>
      <c r="T2" s="72"/>
      <c r="U2" s="72"/>
      <c r="V2" s="72"/>
      <c r="W2" s="72"/>
      <c r="X2" s="73"/>
      <c r="Y2" s="73"/>
      <c r="Z2" s="73"/>
    </row>
    <row r="3" spans="2:76" ht="30.75" customHeight="1">
      <c r="C3" s="1"/>
      <c r="D3" s="1"/>
      <c r="E3" s="1"/>
      <c r="F3" s="1"/>
      <c r="G3" s="1"/>
      <c r="H3" s="1"/>
      <c r="I3" s="1"/>
      <c r="J3" s="1"/>
      <c r="K3" s="1"/>
      <c r="L3" s="1"/>
      <c r="M3" s="1"/>
      <c r="N3" s="1"/>
      <c r="O3" s="1"/>
      <c r="P3" s="1"/>
      <c r="Q3" s="1"/>
      <c r="R3" s="1"/>
      <c r="S3" s="1"/>
      <c r="T3" s="1"/>
      <c r="U3" s="1"/>
      <c r="V3" s="1"/>
      <c r="W3" s="1"/>
      <c r="X3" s="1"/>
      <c r="Y3" s="2"/>
      <c r="Z3" s="2"/>
      <c r="BX3" s="40" t="s">
        <v>176</v>
      </c>
    </row>
    <row r="4" spans="2:76" ht="30.75" customHeight="1">
      <c r="B4" s="7"/>
      <c r="C4" s="7"/>
      <c r="D4" s="413" t="s">
        <v>255</v>
      </c>
      <c r="E4" s="414"/>
      <c r="F4" s="414"/>
      <c r="G4" s="414"/>
      <c r="H4" s="414"/>
      <c r="I4" s="414"/>
      <c r="J4" s="414"/>
      <c r="K4" s="414"/>
      <c r="L4" s="414"/>
      <c r="M4" s="414"/>
      <c r="N4" s="414"/>
      <c r="O4" s="414"/>
      <c r="P4" s="415"/>
      <c r="Q4" s="410" t="s">
        <v>240</v>
      </c>
      <c r="R4" s="411"/>
      <c r="S4" s="411"/>
      <c r="T4" s="411"/>
      <c r="U4" s="411"/>
      <c r="V4" s="411"/>
      <c r="W4" s="412"/>
      <c r="X4" s="80" t="s">
        <v>264</v>
      </c>
      <c r="Y4" s="410" t="s">
        <v>36</v>
      </c>
      <c r="Z4" s="411"/>
      <c r="AA4" s="411"/>
      <c r="AB4" s="411"/>
      <c r="AC4" s="411"/>
      <c r="AD4" s="411"/>
      <c r="AE4" s="411"/>
      <c r="AF4" s="412"/>
      <c r="AG4" s="410" t="s">
        <v>37</v>
      </c>
      <c r="AH4" s="411"/>
      <c r="AI4" s="411"/>
      <c r="AJ4" s="411"/>
      <c r="AK4" s="411"/>
      <c r="AL4" s="411"/>
      <c r="AM4" s="411"/>
      <c r="AN4" s="411"/>
      <c r="AO4" s="411"/>
      <c r="AP4" s="411"/>
      <c r="AQ4" s="411"/>
      <c r="AR4" s="411"/>
      <c r="AS4" s="411"/>
      <c r="AT4" s="411"/>
      <c r="AU4" s="411"/>
      <c r="AV4" s="411"/>
      <c r="AW4" s="411"/>
      <c r="AX4" s="411"/>
      <c r="AY4" s="411"/>
      <c r="AZ4" s="411"/>
      <c r="BA4" s="411"/>
      <c r="BB4" s="411"/>
      <c r="BC4" s="411"/>
      <c r="BD4" s="411"/>
      <c r="BE4" s="411"/>
      <c r="BF4" s="411"/>
      <c r="BG4" s="411"/>
      <c r="BH4" s="411"/>
      <c r="BI4" s="411"/>
      <c r="BJ4" s="411"/>
      <c r="BK4" s="411"/>
      <c r="BL4" s="412"/>
      <c r="BM4" s="410" t="s">
        <v>38</v>
      </c>
      <c r="BN4" s="411"/>
      <c r="BO4" s="411"/>
      <c r="BP4" s="411"/>
      <c r="BQ4" s="411"/>
      <c r="BR4" s="411"/>
      <c r="BS4" s="411"/>
      <c r="BT4" s="411"/>
      <c r="BU4" s="411"/>
      <c r="BV4" s="411"/>
      <c r="BW4" s="412"/>
      <c r="BX4" s="12" t="s">
        <v>30</v>
      </c>
    </row>
    <row r="5" spans="2:76" ht="20.100000000000001" customHeight="1">
      <c r="B5" s="391" t="s">
        <v>27</v>
      </c>
      <c r="C5" s="388"/>
      <c r="D5" s="403" t="s">
        <v>256</v>
      </c>
      <c r="E5" s="403"/>
      <c r="F5" s="403"/>
      <c r="G5" s="403"/>
      <c r="H5" s="403"/>
      <c r="I5" s="403"/>
      <c r="J5" s="403"/>
      <c r="K5" s="403"/>
      <c r="L5" s="403"/>
      <c r="M5" s="403"/>
      <c r="N5" s="403"/>
      <c r="O5" s="403"/>
      <c r="P5" s="404"/>
      <c r="Q5" s="376" t="s">
        <v>241</v>
      </c>
      <c r="R5" s="14" t="s">
        <v>253</v>
      </c>
      <c r="S5" s="14" t="s">
        <v>252</v>
      </c>
      <c r="T5" s="14" t="s">
        <v>251</v>
      </c>
      <c r="U5" s="14" t="s">
        <v>250</v>
      </c>
      <c r="V5" s="14" t="s">
        <v>248</v>
      </c>
      <c r="W5" s="62" t="s">
        <v>249</v>
      </c>
      <c r="X5" s="65" t="s">
        <v>370</v>
      </c>
      <c r="Y5" s="9" t="s">
        <v>556</v>
      </c>
      <c r="Z5" s="10" t="s">
        <v>557</v>
      </c>
      <c r="AA5" s="10" t="s">
        <v>558</v>
      </c>
      <c r="AB5" s="11" t="s">
        <v>559</v>
      </c>
      <c r="AC5" s="10" t="s">
        <v>560</v>
      </c>
      <c r="AD5" s="10" t="s">
        <v>561</v>
      </c>
      <c r="AE5" s="10" t="s">
        <v>562</v>
      </c>
      <c r="AF5" s="12" t="s">
        <v>563</v>
      </c>
      <c r="AG5" s="13" t="s">
        <v>2</v>
      </c>
      <c r="AH5" s="14" t="s">
        <v>3</v>
      </c>
      <c r="AI5" s="14" t="s">
        <v>335</v>
      </c>
      <c r="AJ5" s="14" t="s">
        <v>4</v>
      </c>
      <c r="AK5" s="14" t="s">
        <v>5</v>
      </c>
      <c r="AL5" s="14" t="s">
        <v>6</v>
      </c>
      <c r="AM5" s="14" t="s">
        <v>7</v>
      </c>
      <c r="AN5" s="14" t="s">
        <v>8</v>
      </c>
      <c r="AO5" s="14" t="s">
        <v>9</v>
      </c>
      <c r="AP5" s="14" t="s">
        <v>10</v>
      </c>
      <c r="AQ5" s="14" t="s">
        <v>11</v>
      </c>
      <c r="AR5" s="14" t="s">
        <v>12</v>
      </c>
      <c r="AS5" s="14" t="s">
        <v>13</v>
      </c>
      <c r="AT5" s="14" t="s">
        <v>14</v>
      </c>
      <c r="AU5" s="14" t="s">
        <v>15</v>
      </c>
      <c r="AV5" s="14" t="s">
        <v>16</v>
      </c>
      <c r="AW5" s="14" t="s">
        <v>17</v>
      </c>
      <c r="AX5" s="14" t="s">
        <v>18</v>
      </c>
      <c r="AY5" s="14" t="s">
        <v>19</v>
      </c>
      <c r="AZ5" s="14" t="s">
        <v>20</v>
      </c>
      <c r="BA5" s="14" t="s">
        <v>21</v>
      </c>
      <c r="BB5" s="14" t="s">
        <v>22</v>
      </c>
      <c r="BC5" s="14" t="s">
        <v>23</v>
      </c>
      <c r="BD5" s="14" t="s">
        <v>336</v>
      </c>
      <c r="BE5" s="14" t="s">
        <v>24</v>
      </c>
      <c r="BF5" s="15" t="s">
        <v>337</v>
      </c>
      <c r="BG5" s="15" t="s">
        <v>265</v>
      </c>
      <c r="BH5" s="15" t="s">
        <v>338</v>
      </c>
      <c r="BI5" s="15" t="s">
        <v>339</v>
      </c>
      <c r="BJ5" s="15" t="s">
        <v>25</v>
      </c>
      <c r="BK5" s="15" t="s">
        <v>285</v>
      </c>
      <c r="BL5" s="14" t="s">
        <v>286</v>
      </c>
      <c r="BM5" s="9" t="s">
        <v>340</v>
      </c>
      <c r="BN5" s="11" t="s">
        <v>341</v>
      </c>
      <c r="BO5" s="11" t="s">
        <v>342</v>
      </c>
      <c r="BP5" s="11" t="s">
        <v>343</v>
      </c>
      <c r="BQ5" s="11" t="s">
        <v>344</v>
      </c>
      <c r="BR5" s="10" t="s">
        <v>345</v>
      </c>
      <c r="BS5" s="8" t="s">
        <v>346</v>
      </c>
      <c r="BT5" s="8" t="s">
        <v>347</v>
      </c>
      <c r="BU5" s="8" t="s">
        <v>348</v>
      </c>
      <c r="BV5" s="8" t="s">
        <v>349</v>
      </c>
      <c r="BW5" s="12" t="s">
        <v>350</v>
      </c>
      <c r="BX5" s="16"/>
    </row>
    <row r="6" spans="2:76" ht="20.100000000000001" customHeight="1">
      <c r="B6" s="392"/>
      <c r="C6" s="390"/>
      <c r="D6" s="401" t="s">
        <v>257</v>
      </c>
      <c r="E6" s="402"/>
      <c r="F6" s="84" t="s">
        <v>258</v>
      </c>
      <c r="G6" s="84" t="s">
        <v>259</v>
      </c>
      <c r="H6" s="84" t="s">
        <v>260</v>
      </c>
      <c r="I6" s="84" t="s">
        <v>254</v>
      </c>
      <c r="J6" s="84" t="s">
        <v>261</v>
      </c>
      <c r="K6" s="402" t="s">
        <v>257</v>
      </c>
      <c r="L6" s="402"/>
      <c r="M6" s="84" t="s">
        <v>258</v>
      </c>
      <c r="N6" s="84" t="s">
        <v>259</v>
      </c>
      <c r="O6" s="84" t="s">
        <v>260</v>
      </c>
      <c r="P6" s="84" t="s">
        <v>254</v>
      </c>
      <c r="Q6" s="378"/>
      <c r="R6" s="19" t="s">
        <v>242</v>
      </c>
      <c r="S6" s="19" t="s">
        <v>243</v>
      </c>
      <c r="T6" s="19" t="s">
        <v>244</v>
      </c>
      <c r="U6" s="19" t="s">
        <v>245</v>
      </c>
      <c r="V6" s="19" t="s">
        <v>246</v>
      </c>
      <c r="W6" s="61" t="s">
        <v>247</v>
      </c>
      <c r="X6" s="60" t="s">
        <v>351</v>
      </c>
      <c r="Y6" s="18" t="s">
        <v>351</v>
      </c>
      <c r="Z6" s="19" t="s">
        <v>351</v>
      </c>
      <c r="AA6" s="19" t="s">
        <v>351</v>
      </c>
      <c r="AB6" s="20" t="s">
        <v>351</v>
      </c>
      <c r="AC6" s="19" t="s">
        <v>351</v>
      </c>
      <c r="AD6" s="19" t="s">
        <v>351</v>
      </c>
      <c r="AE6" s="19" t="s">
        <v>351</v>
      </c>
      <c r="AF6" s="21" t="s">
        <v>351</v>
      </c>
      <c r="AG6" s="18" t="s">
        <v>287</v>
      </c>
      <c r="AH6" s="19" t="s">
        <v>287</v>
      </c>
      <c r="AI6" s="19" t="s">
        <v>287</v>
      </c>
      <c r="AJ6" s="19" t="s">
        <v>287</v>
      </c>
      <c r="AK6" s="19" t="s">
        <v>287</v>
      </c>
      <c r="AL6" s="19" t="s">
        <v>287</v>
      </c>
      <c r="AM6" s="19" t="s">
        <v>287</v>
      </c>
      <c r="AN6" s="19" t="s">
        <v>287</v>
      </c>
      <c r="AO6" s="19" t="s">
        <v>287</v>
      </c>
      <c r="AP6" s="19" t="s">
        <v>287</v>
      </c>
      <c r="AQ6" s="19" t="s">
        <v>287</v>
      </c>
      <c r="AR6" s="19" t="s">
        <v>287</v>
      </c>
      <c r="AS6" s="19" t="s">
        <v>287</v>
      </c>
      <c r="AT6" s="19" t="s">
        <v>287</v>
      </c>
      <c r="AU6" s="19" t="s">
        <v>287</v>
      </c>
      <c r="AV6" s="19" t="s">
        <v>287</v>
      </c>
      <c r="AW6" s="19" t="s">
        <v>287</v>
      </c>
      <c r="AX6" s="19" t="s">
        <v>287</v>
      </c>
      <c r="AY6" s="19" t="s">
        <v>287</v>
      </c>
      <c r="AZ6" s="19" t="s">
        <v>287</v>
      </c>
      <c r="BA6" s="19" t="s">
        <v>287</v>
      </c>
      <c r="BB6" s="19" t="s">
        <v>287</v>
      </c>
      <c r="BC6" s="19" t="s">
        <v>287</v>
      </c>
      <c r="BD6" s="19" t="s">
        <v>287</v>
      </c>
      <c r="BE6" s="19" t="s">
        <v>287</v>
      </c>
      <c r="BF6" s="17" t="s">
        <v>287</v>
      </c>
      <c r="BG6" s="17" t="s">
        <v>287</v>
      </c>
      <c r="BH6" s="17" t="s">
        <v>287</v>
      </c>
      <c r="BI6" s="17" t="s">
        <v>287</v>
      </c>
      <c r="BJ6" s="17" t="s">
        <v>287</v>
      </c>
      <c r="BK6" s="17" t="s">
        <v>287</v>
      </c>
      <c r="BL6" s="19" t="s">
        <v>287</v>
      </c>
      <c r="BM6" s="59" t="s">
        <v>351</v>
      </c>
      <c r="BN6" s="19" t="s">
        <v>351</v>
      </c>
      <c r="BO6" s="19" t="s">
        <v>351</v>
      </c>
      <c r="BP6" s="19" t="s">
        <v>351</v>
      </c>
      <c r="BQ6" s="19" t="s">
        <v>351</v>
      </c>
      <c r="BR6" s="60" t="s">
        <v>351</v>
      </c>
      <c r="BS6" s="19" t="s">
        <v>351</v>
      </c>
      <c r="BT6" s="19" t="s">
        <v>351</v>
      </c>
      <c r="BU6" s="19" t="s">
        <v>351</v>
      </c>
      <c r="BV6" s="20" t="s">
        <v>351</v>
      </c>
      <c r="BW6" s="21" t="s">
        <v>351</v>
      </c>
      <c r="BX6" s="22"/>
    </row>
    <row r="7" spans="2:76" ht="20.100000000000001" customHeight="1">
      <c r="B7" s="13" t="s">
        <v>28</v>
      </c>
      <c r="C7" s="23" t="s">
        <v>224</v>
      </c>
      <c r="D7" s="75" t="s">
        <v>262</v>
      </c>
      <c r="E7" s="64">
        <v>29</v>
      </c>
      <c r="F7" s="64">
        <v>1</v>
      </c>
      <c r="G7" s="64">
        <v>19</v>
      </c>
      <c r="H7" s="64">
        <v>10</v>
      </c>
      <c r="I7" s="64">
        <v>0</v>
      </c>
      <c r="J7" s="64" t="s">
        <v>266</v>
      </c>
      <c r="K7" s="64" t="s">
        <v>262</v>
      </c>
      <c r="L7" s="64">
        <v>29</v>
      </c>
      <c r="M7" s="64">
        <v>1</v>
      </c>
      <c r="N7" s="64">
        <v>20</v>
      </c>
      <c r="O7" s="64">
        <v>10</v>
      </c>
      <c r="P7" s="64">
        <v>0</v>
      </c>
      <c r="Q7" s="93" t="s">
        <v>498</v>
      </c>
      <c r="R7" s="94">
        <v>2.2999999999999998</v>
      </c>
      <c r="S7" s="95">
        <v>2</v>
      </c>
      <c r="T7" s="95">
        <v>48</v>
      </c>
      <c r="U7" s="95" t="s">
        <v>555</v>
      </c>
      <c r="V7" s="95">
        <v>999.8</v>
      </c>
      <c r="W7" s="96">
        <v>9.3000000000000007</v>
      </c>
      <c r="X7" s="316">
        <v>17.5</v>
      </c>
      <c r="Y7" s="93">
        <v>0.87</v>
      </c>
      <c r="Z7" s="118">
        <v>1.4</v>
      </c>
      <c r="AA7" s="118">
        <v>4.5</v>
      </c>
      <c r="AB7" s="119">
        <v>0.13</v>
      </c>
      <c r="AC7" s="118">
        <v>2.5</v>
      </c>
      <c r="AD7" s="118">
        <v>0.18</v>
      </c>
      <c r="AE7" s="118">
        <v>1.9E-2</v>
      </c>
      <c r="AF7" s="96" t="s">
        <v>272</v>
      </c>
      <c r="AG7" s="93">
        <v>140</v>
      </c>
      <c r="AH7" s="118">
        <v>61</v>
      </c>
      <c r="AI7" s="118" t="s">
        <v>443</v>
      </c>
      <c r="AJ7" s="118">
        <v>150</v>
      </c>
      <c r="AK7" s="118">
        <v>67</v>
      </c>
      <c r="AL7" s="118" t="s">
        <v>272</v>
      </c>
      <c r="AM7" s="118">
        <v>3.7</v>
      </c>
      <c r="AN7" s="118">
        <v>0.41</v>
      </c>
      <c r="AO7" s="118">
        <v>0.41</v>
      </c>
      <c r="AP7" s="118">
        <v>3.5</v>
      </c>
      <c r="AQ7" s="118">
        <v>66</v>
      </c>
      <c r="AR7" s="118" t="s">
        <v>371</v>
      </c>
      <c r="AS7" s="118">
        <v>0.61</v>
      </c>
      <c r="AT7" s="118">
        <v>9.6999999999999993</v>
      </c>
      <c r="AU7" s="118">
        <v>47</v>
      </c>
      <c r="AV7" s="118">
        <v>1.2</v>
      </c>
      <c r="AW7" s="118">
        <v>0.7</v>
      </c>
      <c r="AX7" s="118">
        <v>0.55000000000000004</v>
      </c>
      <c r="AY7" s="118">
        <v>0.22</v>
      </c>
      <c r="AZ7" s="118">
        <v>1.4</v>
      </c>
      <c r="BA7" s="118" t="s">
        <v>372</v>
      </c>
      <c r="BB7" s="118">
        <v>1.5</v>
      </c>
      <c r="BC7" s="118">
        <v>6.5000000000000002E-2</v>
      </c>
      <c r="BD7" s="118">
        <v>0.13</v>
      </c>
      <c r="BE7" s="118" t="s">
        <v>373</v>
      </c>
      <c r="BF7" s="95" t="s">
        <v>374</v>
      </c>
      <c r="BG7" s="95" t="s">
        <v>375</v>
      </c>
      <c r="BH7" s="95" t="s">
        <v>375</v>
      </c>
      <c r="BI7" s="95" t="s">
        <v>270</v>
      </c>
      <c r="BJ7" s="95">
        <v>22</v>
      </c>
      <c r="BK7" s="95" t="s">
        <v>333</v>
      </c>
      <c r="BL7" s="118">
        <v>0.51</v>
      </c>
      <c r="BM7" s="93">
        <v>2.5999999999999999E-2</v>
      </c>
      <c r="BN7" s="120">
        <v>0.6</v>
      </c>
      <c r="BO7" s="119">
        <v>0.67</v>
      </c>
      <c r="BP7" s="119">
        <v>0.31</v>
      </c>
      <c r="BQ7" s="119">
        <v>1.6</v>
      </c>
      <c r="BR7" s="118">
        <v>1.4</v>
      </c>
      <c r="BS7" s="95">
        <v>1.6</v>
      </c>
      <c r="BT7" s="95">
        <v>0.13</v>
      </c>
      <c r="BU7" s="136">
        <v>3.2</v>
      </c>
      <c r="BV7" s="136">
        <v>1.5</v>
      </c>
      <c r="BW7" s="23">
        <v>2.6</v>
      </c>
      <c r="BX7" s="66"/>
    </row>
    <row r="8" spans="2:76" ht="20.100000000000001" customHeight="1">
      <c r="B8" s="24" t="s">
        <v>28</v>
      </c>
      <c r="C8" s="25" t="s">
        <v>208</v>
      </c>
      <c r="D8" s="75" t="s">
        <v>262</v>
      </c>
      <c r="E8" s="64">
        <v>29</v>
      </c>
      <c r="F8" s="64">
        <v>1</v>
      </c>
      <c r="G8" s="64">
        <v>20</v>
      </c>
      <c r="H8" s="64">
        <v>10</v>
      </c>
      <c r="I8" s="64">
        <v>0</v>
      </c>
      <c r="J8" s="64" t="s">
        <v>266</v>
      </c>
      <c r="K8" s="64" t="s">
        <v>262</v>
      </c>
      <c r="L8" s="64">
        <v>29</v>
      </c>
      <c r="M8" s="64">
        <v>1</v>
      </c>
      <c r="N8" s="64">
        <v>21</v>
      </c>
      <c r="O8" s="64">
        <v>10</v>
      </c>
      <c r="P8" s="64">
        <v>0</v>
      </c>
      <c r="Q8" s="97" t="s">
        <v>498</v>
      </c>
      <c r="R8" s="91">
        <v>2.5</v>
      </c>
      <c r="S8" s="91">
        <v>1.9</v>
      </c>
      <c r="T8" s="91">
        <v>74</v>
      </c>
      <c r="U8" s="91">
        <v>1</v>
      </c>
      <c r="V8" s="91">
        <v>990.5</v>
      </c>
      <c r="W8" s="98">
        <v>4.7</v>
      </c>
      <c r="X8" s="317">
        <v>14.3</v>
      </c>
      <c r="Y8" s="97">
        <v>0.92</v>
      </c>
      <c r="Z8" s="121">
        <v>2.4</v>
      </c>
      <c r="AA8" s="121">
        <v>2.7</v>
      </c>
      <c r="AB8" s="122">
        <v>4.5999999999999999E-2</v>
      </c>
      <c r="AC8" s="121">
        <v>2.2999999999999998</v>
      </c>
      <c r="AD8" s="121">
        <v>0.17</v>
      </c>
      <c r="AE8" s="121" t="s">
        <v>376</v>
      </c>
      <c r="AF8" s="98" t="s">
        <v>272</v>
      </c>
      <c r="AG8" s="97">
        <v>72</v>
      </c>
      <c r="AH8" s="121">
        <v>21</v>
      </c>
      <c r="AI8" s="121" t="s">
        <v>443</v>
      </c>
      <c r="AJ8" s="121">
        <v>150</v>
      </c>
      <c r="AK8" s="121">
        <v>72</v>
      </c>
      <c r="AL8" s="121" t="s">
        <v>272</v>
      </c>
      <c r="AM8" s="121">
        <v>2.6</v>
      </c>
      <c r="AN8" s="121">
        <v>0.33</v>
      </c>
      <c r="AO8" s="121" t="s">
        <v>377</v>
      </c>
      <c r="AP8" s="121">
        <v>3.3</v>
      </c>
      <c r="AQ8" s="121">
        <v>40</v>
      </c>
      <c r="AR8" s="121" t="s">
        <v>371</v>
      </c>
      <c r="AS8" s="121">
        <v>0.56000000000000005</v>
      </c>
      <c r="AT8" s="121">
        <v>3.7</v>
      </c>
      <c r="AU8" s="121">
        <v>18</v>
      </c>
      <c r="AV8" s="121">
        <v>0.67</v>
      </c>
      <c r="AW8" s="121">
        <v>1.4</v>
      </c>
      <c r="AX8" s="121">
        <v>0.42</v>
      </c>
      <c r="AY8" s="121">
        <v>0.16</v>
      </c>
      <c r="AZ8" s="121">
        <v>0.91</v>
      </c>
      <c r="BA8" s="121" t="s">
        <v>372</v>
      </c>
      <c r="BB8" s="121">
        <v>1.1000000000000001</v>
      </c>
      <c r="BC8" s="121" t="s">
        <v>378</v>
      </c>
      <c r="BD8" s="121">
        <v>8.2000000000000003E-2</v>
      </c>
      <c r="BE8" s="121" t="s">
        <v>373</v>
      </c>
      <c r="BF8" s="91" t="s">
        <v>374</v>
      </c>
      <c r="BG8" s="91" t="s">
        <v>375</v>
      </c>
      <c r="BH8" s="91" t="s">
        <v>375</v>
      </c>
      <c r="BI8" s="91" t="s">
        <v>270</v>
      </c>
      <c r="BJ8" s="91">
        <v>7.5</v>
      </c>
      <c r="BK8" s="91" t="s">
        <v>333</v>
      </c>
      <c r="BL8" s="121">
        <v>0.24</v>
      </c>
      <c r="BM8" s="97" t="s">
        <v>352</v>
      </c>
      <c r="BN8" s="122">
        <v>0.48</v>
      </c>
      <c r="BO8" s="122">
        <v>0.63</v>
      </c>
      <c r="BP8" s="122">
        <v>0.28999999999999998</v>
      </c>
      <c r="BQ8" s="122">
        <v>1.4</v>
      </c>
      <c r="BR8" s="121">
        <v>1</v>
      </c>
      <c r="BS8" s="91">
        <v>1.6</v>
      </c>
      <c r="BT8" s="91">
        <v>8.7999999999999995E-2</v>
      </c>
      <c r="BU8" s="26">
        <v>2.8</v>
      </c>
      <c r="BV8" s="26">
        <v>1.3</v>
      </c>
      <c r="BW8" s="25">
        <v>2.1</v>
      </c>
      <c r="BX8" s="67"/>
    </row>
    <row r="9" spans="2:76" ht="20.100000000000001" customHeight="1">
      <c r="B9" s="24" t="s">
        <v>28</v>
      </c>
      <c r="C9" s="31" t="s">
        <v>209</v>
      </c>
      <c r="D9" s="86" t="s">
        <v>262</v>
      </c>
      <c r="E9" s="64">
        <v>29</v>
      </c>
      <c r="F9" s="64">
        <v>1</v>
      </c>
      <c r="G9" s="64">
        <v>21</v>
      </c>
      <c r="H9" s="32">
        <v>10</v>
      </c>
      <c r="I9" s="32">
        <v>0</v>
      </c>
      <c r="J9" s="32" t="s">
        <v>266</v>
      </c>
      <c r="K9" s="32" t="s">
        <v>262</v>
      </c>
      <c r="L9" s="32">
        <v>29</v>
      </c>
      <c r="M9" s="32">
        <v>1</v>
      </c>
      <c r="N9" s="32">
        <v>22</v>
      </c>
      <c r="O9" s="32">
        <v>10</v>
      </c>
      <c r="P9" s="31">
        <v>0</v>
      </c>
      <c r="Q9" s="97" t="s">
        <v>498</v>
      </c>
      <c r="R9" s="91">
        <v>2.2000000000000002</v>
      </c>
      <c r="S9" s="91">
        <v>2.2999999999999998</v>
      </c>
      <c r="T9" s="91">
        <v>54</v>
      </c>
      <c r="U9" s="91" t="s">
        <v>555</v>
      </c>
      <c r="V9" s="91">
        <v>1001.4</v>
      </c>
      <c r="W9" s="98">
        <v>11.3</v>
      </c>
      <c r="X9" s="321">
        <v>8.1999999999999993</v>
      </c>
      <c r="Y9" s="97">
        <v>0.26</v>
      </c>
      <c r="Z9" s="121">
        <v>1.1000000000000001</v>
      </c>
      <c r="AA9" s="121">
        <v>2.2999999999999998</v>
      </c>
      <c r="AB9" s="122">
        <v>0.05</v>
      </c>
      <c r="AC9" s="121">
        <v>1.4</v>
      </c>
      <c r="AD9" s="121">
        <v>0.11</v>
      </c>
      <c r="AE9" s="121" t="s">
        <v>376</v>
      </c>
      <c r="AF9" s="98" t="s">
        <v>272</v>
      </c>
      <c r="AG9" s="97">
        <v>66</v>
      </c>
      <c r="AH9" s="121">
        <v>40</v>
      </c>
      <c r="AI9" s="121" t="s">
        <v>443</v>
      </c>
      <c r="AJ9" s="121">
        <v>93</v>
      </c>
      <c r="AK9" s="121">
        <v>75</v>
      </c>
      <c r="AL9" s="121" t="s">
        <v>272</v>
      </c>
      <c r="AM9" s="121">
        <v>4.3</v>
      </c>
      <c r="AN9" s="121">
        <v>0.21</v>
      </c>
      <c r="AO9" s="121" t="s">
        <v>377</v>
      </c>
      <c r="AP9" s="121">
        <v>2.4</v>
      </c>
      <c r="AQ9" s="121">
        <v>43</v>
      </c>
      <c r="AR9" s="121">
        <v>7.3999999999999996E-2</v>
      </c>
      <c r="AS9" s="121">
        <v>1</v>
      </c>
      <c r="AT9" s="121">
        <v>2.8</v>
      </c>
      <c r="AU9" s="121">
        <v>16</v>
      </c>
      <c r="AV9" s="121">
        <v>0.49</v>
      </c>
      <c r="AW9" s="121">
        <v>0.41</v>
      </c>
      <c r="AX9" s="121">
        <v>0.32</v>
      </c>
      <c r="AY9" s="121">
        <v>0.16</v>
      </c>
      <c r="AZ9" s="121">
        <v>0.89</v>
      </c>
      <c r="BA9" s="121" t="s">
        <v>372</v>
      </c>
      <c r="BB9" s="121">
        <v>1.2</v>
      </c>
      <c r="BC9" s="121">
        <v>6.5000000000000002E-2</v>
      </c>
      <c r="BD9" s="121">
        <v>0.28000000000000003</v>
      </c>
      <c r="BE9" s="121" t="s">
        <v>373</v>
      </c>
      <c r="BF9" s="91" t="s">
        <v>374</v>
      </c>
      <c r="BG9" s="91" t="s">
        <v>375</v>
      </c>
      <c r="BH9" s="91">
        <v>0.31</v>
      </c>
      <c r="BI9" s="91" t="s">
        <v>270</v>
      </c>
      <c r="BJ9" s="91">
        <v>4.4000000000000004</v>
      </c>
      <c r="BK9" s="91" t="s">
        <v>333</v>
      </c>
      <c r="BL9" s="121" t="s">
        <v>271</v>
      </c>
      <c r="BM9" s="97" t="s">
        <v>352</v>
      </c>
      <c r="BN9" s="122">
        <v>0.37</v>
      </c>
      <c r="BO9" s="122">
        <v>0.34</v>
      </c>
      <c r="BP9" s="122">
        <v>0.14000000000000001</v>
      </c>
      <c r="BQ9" s="122">
        <v>0.87</v>
      </c>
      <c r="BR9" s="121">
        <v>0.35</v>
      </c>
      <c r="BS9" s="91">
        <v>1.1000000000000001</v>
      </c>
      <c r="BT9" s="91">
        <v>0.12</v>
      </c>
      <c r="BU9" s="26">
        <v>1.7</v>
      </c>
      <c r="BV9" s="26">
        <v>0.7</v>
      </c>
      <c r="BW9" s="25">
        <v>1.4</v>
      </c>
      <c r="BX9" s="67"/>
    </row>
    <row r="10" spans="2:76" ht="20.100000000000001" customHeight="1" thickBot="1">
      <c r="B10" s="27" t="s">
        <v>28</v>
      </c>
      <c r="C10" s="28" t="s">
        <v>210</v>
      </c>
      <c r="D10" s="89" t="s">
        <v>262</v>
      </c>
      <c r="E10" s="29">
        <v>29</v>
      </c>
      <c r="F10" s="29">
        <v>1</v>
      </c>
      <c r="G10" s="30">
        <v>22</v>
      </c>
      <c r="H10" s="29">
        <v>10</v>
      </c>
      <c r="I10" s="29">
        <v>0</v>
      </c>
      <c r="J10" s="29" t="s">
        <v>266</v>
      </c>
      <c r="K10" s="29" t="s">
        <v>262</v>
      </c>
      <c r="L10" s="29">
        <v>29</v>
      </c>
      <c r="M10" s="29">
        <v>1</v>
      </c>
      <c r="N10" s="29">
        <v>23</v>
      </c>
      <c r="O10" s="29">
        <v>10</v>
      </c>
      <c r="P10" s="29">
        <v>0</v>
      </c>
      <c r="Q10" s="112" t="s">
        <v>533</v>
      </c>
      <c r="R10" s="113">
        <v>2.2999999999999998</v>
      </c>
      <c r="S10" s="123">
        <v>3.2</v>
      </c>
      <c r="T10" s="123">
        <v>45</v>
      </c>
      <c r="U10" s="123" t="s">
        <v>555</v>
      </c>
      <c r="V10" s="124">
        <v>991.9</v>
      </c>
      <c r="W10" s="128">
        <v>13.2</v>
      </c>
      <c r="X10" s="318">
        <v>11.8</v>
      </c>
      <c r="Y10" s="112">
        <v>0.45</v>
      </c>
      <c r="Z10" s="123">
        <v>2.2999999999999998</v>
      </c>
      <c r="AA10" s="123">
        <v>2.7</v>
      </c>
      <c r="AB10" s="123">
        <v>0.11</v>
      </c>
      <c r="AC10" s="123">
        <v>1.9</v>
      </c>
      <c r="AD10" s="123">
        <v>0.12</v>
      </c>
      <c r="AE10" s="123">
        <v>1.7000000000000001E-2</v>
      </c>
      <c r="AF10" s="114" t="s">
        <v>272</v>
      </c>
      <c r="AG10" s="112">
        <v>90</v>
      </c>
      <c r="AH10" s="123">
        <v>68</v>
      </c>
      <c r="AI10" s="123" t="s">
        <v>443</v>
      </c>
      <c r="AJ10" s="123">
        <v>110</v>
      </c>
      <c r="AK10" s="123">
        <v>100</v>
      </c>
      <c r="AL10" s="123" t="s">
        <v>272</v>
      </c>
      <c r="AM10" s="123">
        <v>3.9</v>
      </c>
      <c r="AN10" s="123">
        <v>0.63</v>
      </c>
      <c r="AO10" s="123">
        <v>0.41</v>
      </c>
      <c r="AP10" s="123">
        <v>3.3</v>
      </c>
      <c r="AQ10" s="123">
        <v>57</v>
      </c>
      <c r="AR10" s="123" t="s">
        <v>371</v>
      </c>
      <c r="AS10" s="123">
        <v>0.54</v>
      </c>
      <c r="AT10" s="123">
        <v>4.7</v>
      </c>
      <c r="AU10" s="123">
        <v>31</v>
      </c>
      <c r="AV10" s="123">
        <v>0.6</v>
      </c>
      <c r="AW10" s="123">
        <v>0.66</v>
      </c>
      <c r="AX10" s="123">
        <v>0.3</v>
      </c>
      <c r="AY10" s="123">
        <v>0.64</v>
      </c>
      <c r="AZ10" s="123">
        <v>0.84</v>
      </c>
      <c r="BA10" s="123" t="s">
        <v>372</v>
      </c>
      <c r="BB10" s="123">
        <v>2.2000000000000002</v>
      </c>
      <c r="BC10" s="123">
        <v>5.6000000000000001E-2</v>
      </c>
      <c r="BD10" s="123">
        <v>0.1</v>
      </c>
      <c r="BE10" s="123" t="s">
        <v>373</v>
      </c>
      <c r="BF10" s="113" t="s">
        <v>374</v>
      </c>
      <c r="BG10" s="113" t="s">
        <v>375</v>
      </c>
      <c r="BH10" s="113" t="s">
        <v>375</v>
      </c>
      <c r="BI10" s="113" t="s">
        <v>270</v>
      </c>
      <c r="BJ10" s="113">
        <v>5.5</v>
      </c>
      <c r="BK10" s="113" t="s">
        <v>333</v>
      </c>
      <c r="BL10" s="123">
        <v>0.21</v>
      </c>
      <c r="BM10" s="112" t="s">
        <v>352</v>
      </c>
      <c r="BN10" s="124">
        <v>0.43</v>
      </c>
      <c r="BO10" s="124">
        <v>0.5</v>
      </c>
      <c r="BP10" s="124">
        <v>0.25</v>
      </c>
      <c r="BQ10" s="124">
        <v>1.3</v>
      </c>
      <c r="BR10" s="123">
        <v>0.8</v>
      </c>
      <c r="BS10" s="113">
        <v>1.5</v>
      </c>
      <c r="BT10" s="113">
        <v>0.14000000000000001</v>
      </c>
      <c r="BU10" s="29">
        <v>2.5</v>
      </c>
      <c r="BV10" s="29">
        <v>1.1000000000000001</v>
      </c>
      <c r="BW10" s="28">
        <v>1.9</v>
      </c>
      <c r="BX10" s="68"/>
    </row>
    <row r="11" spans="2:76" ht="20.100000000000001" customHeight="1">
      <c r="B11" s="24" t="s">
        <v>169</v>
      </c>
      <c r="C11" s="56" t="s">
        <v>225</v>
      </c>
      <c r="D11" s="74" t="s">
        <v>262</v>
      </c>
      <c r="E11" s="85">
        <v>29</v>
      </c>
      <c r="F11" s="85">
        <v>1</v>
      </c>
      <c r="G11" s="85">
        <v>23</v>
      </c>
      <c r="H11" s="85">
        <v>10</v>
      </c>
      <c r="I11" s="85">
        <v>0</v>
      </c>
      <c r="J11" s="85" t="s">
        <v>266</v>
      </c>
      <c r="K11" s="85" t="s">
        <v>262</v>
      </c>
      <c r="L11" s="85">
        <v>29</v>
      </c>
      <c r="M11" s="85">
        <v>1</v>
      </c>
      <c r="N11" s="85">
        <v>24</v>
      </c>
      <c r="O11" s="85">
        <v>10</v>
      </c>
      <c r="P11" s="85">
        <v>0</v>
      </c>
      <c r="Q11" s="106" t="s">
        <v>547</v>
      </c>
      <c r="R11" s="107">
        <v>2.2999999999999998</v>
      </c>
      <c r="S11" s="107">
        <v>0.1</v>
      </c>
      <c r="T11" s="107">
        <v>42</v>
      </c>
      <c r="U11" s="107" t="s">
        <v>555</v>
      </c>
      <c r="V11" s="107">
        <v>997.3</v>
      </c>
      <c r="W11" s="108">
        <v>13.2</v>
      </c>
      <c r="X11" s="319">
        <v>5.7</v>
      </c>
      <c r="Y11" s="106">
        <v>0.41</v>
      </c>
      <c r="Z11" s="125">
        <v>0.36</v>
      </c>
      <c r="AA11" s="125">
        <v>1.3</v>
      </c>
      <c r="AB11" s="120">
        <v>0.14000000000000001</v>
      </c>
      <c r="AC11" s="125">
        <v>0.65</v>
      </c>
      <c r="AD11" s="125">
        <v>5.7000000000000002E-2</v>
      </c>
      <c r="AE11" s="125">
        <v>2.5999999999999999E-2</v>
      </c>
      <c r="AF11" s="108" t="s">
        <v>272</v>
      </c>
      <c r="AG11" s="106">
        <v>98</v>
      </c>
      <c r="AH11" s="125">
        <v>43</v>
      </c>
      <c r="AI11" s="125" t="s">
        <v>443</v>
      </c>
      <c r="AJ11" s="125">
        <v>33</v>
      </c>
      <c r="AK11" s="125">
        <v>100</v>
      </c>
      <c r="AL11" s="125">
        <v>0.41</v>
      </c>
      <c r="AM11" s="125">
        <v>4.3</v>
      </c>
      <c r="AN11" s="125">
        <v>0.34</v>
      </c>
      <c r="AO11" s="125">
        <v>0.69</v>
      </c>
      <c r="AP11" s="125">
        <v>3</v>
      </c>
      <c r="AQ11" s="125">
        <v>42</v>
      </c>
      <c r="AR11" s="125" t="s">
        <v>371</v>
      </c>
      <c r="AS11" s="125">
        <v>1.1000000000000001</v>
      </c>
      <c r="AT11" s="125">
        <v>3.6</v>
      </c>
      <c r="AU11" s="125">
        <v>18</v>
      </c>
      <c r="AV11" s="125">
        <v>0.24</v>
      </c>
      <c r="AW11" s="125">
        <v>0.4</v>
      </c>
      <c r="AX11" s="125">
        <v>0.11</v>
      </c>
      <c r="AY11" s="125">
        <v>0.81</v>
      </c>
      <c r="AZ11" s="125">
        <v>0.24</v>
      </c>
      <c r="BA11" s="125" t="s">
        <v>372</v>
      </c>
      <c r="BB11" s="125">
        <v>2</v>
      </c>
      <c r="BC11" s="125" t="s">
        <v>378</v>
      </c>
      <c r="BD11" s="125">
        <v>0.66</v>
      </c>
      <c r="BE11" s="125" t="s">
        <v>373</v>
      </c>
      <c r="BF11" s="107" t="s">
        <v>374</v>
      </c>
      <c r="BG11" s="107">
        <v>0.11</v>
      </c>
      <c r="BH11" s="107">
        <v>0.48</v>
      </c>
      <c r="BI11" s="107" t="s">
        <v>270</v>
      </c>
      <c r="BJ11" s="107">
        <v>1.6</v>
      </c>
      <c r="BK11" s="107" t="s">
        <v>333</v>
      </c>
      <c r="BL11" s="125" t="s">
        <v>271</v>
      </c>
      <c r="BM11" s="106" t="s">
        <v>352</v>
      </c>
      <c r="BN11" s="120">
        <v>0.3</v>
      </c>
      <c r="BO11" s="120">
        <v>0.22</v>
      </c>
      <c r="BP11" s="120">
        <v>0.11</v>
      </c>
      <c r="BQ11" s="120">
        <v>0.52</v>
      </c>
      <c r="BR11" s="125">
        <v>0.28999999999999998</v>
      </c>
      <c r="BS11" s="107">
        <v>0.68</v>
      </c>
      <c r="BT11" s="107">
        <v>0.11</v>
      </c>
      <c r="BU11" s="32">
        <v>1.2</v>
      </c>
      <c r="BV11" s="32">
        <v>0.56000000000000005</v>
      </c>
      <c r="BW11" s="31">
        <v>0.81</v>
      </c>
      <c r="BX11" s="69"/>
    </row>
    <row r="12" spans="2:76" ht="20.100000000000001" customHeight="1">
      <c r="B12" s="24" t="s">
        <v>169</v>
      </c>
      <c r="C12" s="31" t="s">
        <v>211</v>
      </c>
      <c r="D12" s="75" t="s">
        <v>262</v>
      </c>
      <c r="E12" s="64">
        <v>29</v>
      </c>
      <c r="F12" s="64">
        <v>1</v>
      </c>
      <c r="G12" s="64">
        <v>24</v>
      </c>
      <c r="H12" s="64">
        <v>10</v>
      </c>
      <c r="I12" s="64">
        <v>0</v>
      </c>
      <c r="J12" s="64" t="s">
        <v>266</v>
      </c>
      <c r="K12" s="64" t="s">
        <v>262</v>
      </c>
      <c r="L12" s="64">
        <v>29</v>
      </c>
      <c r="M12" s="64">
        <v>1</v>
      </c>
      <c r="N12" s="64">
        <v>25</v>
      </c>
      <c r="O12" s="64">
        <v>10</v>
      </c>
      <c r="P12" s="64">
        <v>0</v>
      </c>
      <c r="Q12" s="106" t="s">
        <v>493</v>
      </c>
      <c r="R12" s="107">
        <v>1.6</v>
      </c>
      <c r="S12" s="107">
        <v>-2.5</v>
      </c>
      <c r="T12" s="107">
        <v>54</v>
      </c>
      <c r="U12" s="107" t="s">
        <v>555</v>
      </c>
      <c r="V12" s="107">
        <v>1004.4</v>
      </c>
      <c r="W12" s="108">
        <v>8.9</v>
      </c>
      <c r="X12" s="319">
        <v>7.2</v>
      </c>
      <c r="Y12" s="106">
        <v>0.36</v>
      </c>
      <c r="Z12" s="125">
        <v>1</v>
      </c>
      <c r="AA12" s="125">
        <v>1.3</v>
      </c>
      <c r="AB12" s="120">
        <v>0.13</v>
      </c>
      <c r="AC12" s="125">
        <v>0.84</v>
      </c>
      <c r="AD12" s="125">
        <v>6.8000000000000005E-2</v>
      </c>
      <c r="AE12" s="125">
        <v>2.3E-2</v>
      </c>
      <c r="AF12" s="108" t="s">
        <v>272</v>
      </c>
      <c r="AG12" s="106">
        <v>60</v>
      </c>
      <c r="AH12" s="125">
        <v>17</v>
      </c>
      <c r="AI12" s="125" t="s">
        <v>443</v>
      </c>
      <c r="AJ12" s="125">
        <v>43</v>
      </c>
      <c r="AK12" s="125">
        <v>65</v>
      </c>
      <c r="AL12" s="125">
        <v>0.18</v>
      </c>
      <c r="AM12" s="125">
        <v>2.2999999999999998</v>
      </c>
      <c r="AN12" s="125">
        <v>0.14000000000000001</v>
      </c>
      <c r="AO12" s="125" t="s">
        <v>377</v>
      </c>
      <c r="AP12" s="125">
        <v>1.3</v>
      </c>
      <c r="AQ12" s="125">
        <v>26</v>
      </c>
      <c r="AR12" s="125" t="s">
        <v>371</v>
      </c>
      <c r="AS12" s="125" t="s">
        <v>379</v>
      </c>
      <c r="AT12" s="125">
        <v>2.2999999999999998</v>
      </c>
      <c r="AU12" s="125">
        <v>6.4</v>
      </c>
      <c r="AV12" s="125">
        <v>0.27</v>
      </c>
      <c r="AW12" s="125" t="s">
        <v>308</v>
      </c>
      <c r="AX12" s="125">
        <v>0.14000000000000001</v>
      </c>
      <c r="AY12" s="125" t="s">
        <v>268</v>
      </c>
      <c r="AZ12" s="125">
        <v>0.75</v>
      </c>
      <c r="BA12" s="125" t="s">
        <v>372</v>
      </c>
      <c r="BB12" s="125">
        <v>1.2</v>
      </c>
      <c r="BC12" s="125" t="s">
        <v>378</v>
      </c>
      <c r="BD12" s="125">
        <v>0.75</v>
      </c>
      <c r="BE12" s="125" t="s">
        <v>373</v>
      </c>
      <c r="BF12" s="107" t="s">
        <v>374</v>
      </c>
      <c r="BG12" s="107" t="s">
        <v>375</v>
      </c>
      <c r="BH12" s="107">
        <v>0.13</v>
      </c>
      <c r="BI12" s="107" t="s">
        <v>270</v>
      </c>
      <c r="BJ12" s="107">
        <v>1.3</v>
      </c>
      <c r="BK12" s="107" t="s">
        <v>333</v>
      </c>
      <c r="BL12" s="125" t="s">
        <v>271</v>
      </c>
      <c r="BM12" s="106" t="s">
        <v>352</v>
      </c>
      <c r="BN12" s="120">
        <v>0.56999999999999995</v>
      </c>
      <c r="BO12" s="120">
        <v>0.61</v>
      </c>
      <c r="BP12" s="120">
        <v>0.32</v>
      </c>
      <c r="BQ12" s="120">
        <v>1.2</v>
      </c>
      <c r="BR12" s="125">
        <v>0.73</v>
      </c>
      <c r="BS12" s="107">
        <v>1.4</v>
      </c>
      <c r="BT12" s="107">
        <v>0.16</v>
      </c>
      <c r="BU12" s="32">
        <v>2.7</v>
      </c>
      <c r="BV12" s="32">
        <v>1.1000000000000001</v>
      </c>
      <c r="BW12" s="31">
        <v>1.4</v>
      </c>
      <c r="BX12" s="69"/>
    </row>
    <row r="13" spans="2:76" ht="20.100000000000001" customHeight="1">
      <c r="B13" s="24" t="s">
        <v>169</v>
      </c>
      <c r="C13" s="55" t="s">
        <v>212</v>
      </c>
      <c r="D13" s="75" t="s">
        <v>262</v>
      </c>
      <c r="E13" s="64">
        <v>29</v>
      </c>
      <c r="F13" s="64">
        <v>1</v>
      </c>
      <c r="G13" s="64">
        <v>25</v>
      </c>
      <c r="H13" s="64">
        <v>10</v>
      </c>
      <c r="I13" s="64">
        <v>0</v>
      </c>
      <c r="J13" s="64" t="s">
        <v>266</v>
      </c>
      <c r="K13" s="64" t="s">
        <v>262</v>
      </c>
      <c r="L13" s="64">
        <v>29</v>
      </c>
      <c r="M13" s="64">
        <v>1</v>
      </c>
      <c r="N13" s="64">
        <v>26</v>
      </c>
      <c r="O13" s="64">
        <v>10</v>
      </c>
      <c r="P13" s="64">
        <v>0</v>
      </c>
      <c r="Q13" s="109" t="s">
        <v>498</v>
      </c>
      <c r="R13" s="110">
        <v>1.2</v>
      </c>
      <c r="S13" s="110">
        <v>-0.9</v>
      </c>
      <c r="T13" s="110">
        <v>51</v>
      </c>
      <c r="U13" s="110" t="s">
        <v>555</v>
      </c>
      <c r="V13" s="110">
        <v>1008.9</v>
      </c>
      <c r="W13" s="111">
        <v>14</v>
      </c>
      <c r="X13" s="317">
        <v>9</v>
      </c>
      <c r="Y13" s="97">
        <v>0.47</v>
      </c>
      <c r="Z13" s="121">
        <v>1.4</v>
      </c>
      <c r="AA13" s="121">
        <v>1.1000000000000001</v>
      </c>
      <c r="AB13" s="122">
        <v>0.12</v>
      </c>
      <c r="AC13" s="121">
        <v>0.86</v>
      </c>
      <c r="AD13" s="121">
        <v>0.1</v>
      </c>
      <c r="AE13" s="121">
        <v>2.8000000000000001E-2</v>
      </c>
      <c r="AF13" s="98">
        <v>0.15</v>
      </c>
      <c r="AG13" s="97">
        <v>81</v>
      </c>
      <c r="AH13" s="121">
        <v>27</v>
      </c>
      <c r="AI13" s="121" t="s">
        <v>443</v>
      </c>
      <c r="AJ13" s="121">
        <v>83</v>
      </c>
      <c r="AK13" s="121">
        <v>76</v>
      </c>
      <c r="AL13" s="121" t="s">
        <v>272</v>
      </c>
      <c r="AM13" s="121">
        <v>2.2999999999999998</v>
      </c>
      <c r="AN13" s="121">
        <v>0.23</v>
      </c>
      <c r="AO13" s="121">
        <v>0.47</v>
      </c>
      <c r="AP13" s="121">
        <v>3.4</v>
      </c>
      <c r="AQ13" s="121">
        <v>35</v>
      </c>
      <c r="AR13" s="121" t="s">
        <v>371</v>
      </c>
      <c r="AS13" s="121">
        <v>3.3</v>
      </c>
      <c r="AT13" s="121">
        <v>3.2</v>
      </c>
      <c r="AU13" s="121">
        <v>24</v>
      </c>
      <c r="AV13" s="121">
        <v>0.25</v>
      </c>
      <c r="AW13" s="121" t="s">
        <v>308</v>
      </c>
      <c r="AX13" s="121">
        <v>0.23</v>
      </c>
      <c r="AY13" s="121" t="s">
        <v>268</v>
      </c>
      <c r="AZ13" s="121">
        <v>0.84</v>
      </c>
      <c r="BA13" s="121" t="s">
        <v>372</v>
      </c>
      <c r="BB13" s="121">
        <v>1.5</v>
      </c>
      <c r="BC13" s="121" t="s">
        <v>378</v>
      </c>
      <c r="BD13" s="121">
        <v>8.6999999999999994E-2</v>
      </c>
      <c r="BE13" s="121" t="s">
        <v>373</v>
      </c>
      <c r="BF13" s="91" t="s">
        <v>374</v>
      </c>
      <c r="BG13" s="91" t="s">
        <v>375</v>
      </c>
      <c r="BH13" s="91" t="s">
        <v>375</v>
      </c>
      <c r="BI13" s="91" t="s">
        <v>270</v>
      </c>
      <c r="BJ13" s="91">
        <v>1.5</v>
      </c>
      <c r="BK13" s="91" t="s">
        <v>333</v>
      </c>
      <c r="BL13" s="121" t="s">
        <v>271</v>
      </c>
      <c r="BM13" s="97" t="s">
        <v>352</v>
      </c>
      <c r="BN13" s="122">
        <v>0.49</v>
      </c>
      <c r="BO13" s="122">
        <v>0.54</v>
      </c>
      <c r="BP13" s="122">
        <v>0.36</v>
      </c>
      <c r="BQ13" s="122">
        <v>1.2</v>
      </c>
      <c r="BR13" s="121">
        <v>0.87</v>
      </c>
      <c r="BS13" s="91">
        <v>1.7</v>
      </c>
      <c r="BT13" s="91">
        <v>0.16</v>
      </c>
      <c r="BU13" s="26">
        <v>2.6</v>
      </c>
      <c r="BV13" s="26">
        <v>1.5</v>
      </c>
      <c r="BW13" s="25">
        <v>1.7</v>
      </c>
      <c r="BX13" s="67"/>
    </row>
    <row r="14" spans="2:76" ht="20.100000000000001" customHeight="1">
      <c r="B14" s="24" t="s">
        <v>169</v>
      </c>
      <c r="C14" s="25" t="s">
        <v>213</v>
      </c>
      <c r="D14" s="76" t="s">
        <v>262</v>
      </c>
      <c r="E14" s="64">
        <v>29</v>
      </c>
      <c r="F14" s="64">
        <v>1</v>
      </c>
      <c r="G14" s="64">
        <v>26</v>
      </c>
      <c r="H14" s="26">
        <v>10</v>
      </c>
      <c r="I14" s="26">
        <v>0</v>
      </c>
      <c r="J14" s="26" t="s">
        <v>266</v>
      </c>
      <c r="K14" s="26" t="s">
        <v>262</v>
      </c>
      <c r="L14" s="26">
        <v>29</v>
      </c>
      <c r="M14" s="26">
        <v>1</v>
      </c>
      <c r="N14" s="26">
        <v>27</v>
      </c>
      <c r="O14" s="26">
        <v>10</v>
      </c>
      <c r="P14" s="26">
        <v>0</v>
      </c>
      <c r="Q14" s="97" t="s">
        <v>518</v>
      </c>
      <c r="R14" s="91">
        <v>1.6</v>
      </c>
      <c r="S14" s="91">
        <v>0.8</v>
      </c>
      <c r="T14" s="91">
        <v>50</v>
      </c>
      <c r="U14" s="91" t="s">
        <v>555</v>
      </c>
      <c r="V14" s="91">
        <v>1007.4</v>
      </c>
      <c r="W14" s="98">
        <v>12</v>
      </c>
      <c r="X14" s="317">
        <v>16.899999999999999</v>
      </c>
      <c r="Y14" s="97">
        <v>0.74</v>
      </c>
      <c r="Z14" s="121">
        <v>3.6</v>
      </c>
      <c r="AA14" s="121">
        <v>1.6</v>
      </c>
      <c r="AB14" s="122">
        <v>0.12</v>
      </c>
      <c r="AC14" s="121">
        <v>1.9</v>
      </c>
      <c r="AD14" s="121">
        <v>0.18</v>
      </c>
      <c r="AE14" s="121">
        <v>2.1999999999999999E-2</v>
      </c>
      <c r="AF14" s="98">
        <v>0.2</v>
      </c>
      <c r="AG14" s="97">
        <v>110</v>
      </c>
      <c r="AH14" s="121">
        <v>60</v>
      </c>
      <c r="AI14" s="121" t="s">
        <v>443</v>
      </c>
      <c r="AJ14" s="121">
        <v>160</v>
      </c>
      <c r="AK14" s="121">
        <v>140</v>
      </c>
      <c r="AL14" s="121">
        <v>0.19</v>
      </c>
      <c r="AM14" s="121">
        <v>3.8</v>
      </c>
      <c r="AN14" s="121">
        <v>0.51</v>
      </c>
      <c r="AO14" s="121">
        <v>0.94</v>
      </c>
      <c r="AP14" s="121">
        <v>8.9</v>
      </c>
      <c r="AQ14" s="121">
        <v>120</v>
      </c>
      <c r="AR14" s="121" t="s">
        <v>371</v>
      </c>
      <c r="AS14" s="121">
        <v>5.3</v>
      </c>
      <c r="AT14" s="121">
        <v>4.5999999999999996</v>
      </c>
      <c r="AU14" s="121">
        <v>47</v>
      </c>
      <c r="AV14" s="121">
        <v>0.41</v>
      </c>
      <c r="AW14" s="121">
        <v>1.1000000000000001</v>
      </c>
      <c r="AX14" s="121">
        <v>0.45</v>
      </c>
      <c r="AY14" s="121">
        <v>0.28999999999999998</v>
      </c>
      <c r="AZ14" s="121">
        <v>1.6</v>
      </c>
      <c r="BA14" s="121" t="s">
        <v>372</v>
      </c>
      <c r="BB14" s="121">
        <v>4.5</v>
      </c>
      <c r="BC14" s="121">
        <v>5.5E-2</v>
      </c>
      <c r="BD14" s="121">
        <v>1.1000000000000001</v>
      </c>
      <c r="BE14" s="121" t="s">
        <v>373</v>
      </c>
      <c r="BF14" s="91" t="s">
        <v>374</v>
      </c>
      <c r="BG14" s="91">
        <v>0.14000000000000001</v>
      </c>
      <c r="BH14" s="91">
        <v>0.18</v>
      </c>
      <c r="BI14" s="91" t="s">
        <v>270</v>
      </c>
      <c r="BJ14" s="91">
        <v>5.3</v>
      </c>
      <c r="BK14" s="91" t="s">
        <v>333</v>
      </c>
      <c r="BL14" s="121">
        <v>0.2</v>
      </c>
      <c r="BM14" s="97" t="s">
        <v>352</v>
      </c>
      <c r="BN14" s="122">
        <v>0.73</v>
      </c>
      <c r="BO14" s="122">
        <v>0.96</v>
      </c>
      <c r="BP14" s="122">
        <v>0.67</v>
      </c>
      <c r="BQ14" s="122">
        <v>1.7</v>
      </c>
      <c r="BR14" s="121">
        <v>2.1</v>
      </c>
      <c r="BS14" s="91">
        <v>2.4</v>
      </c>
      <c r="BT14" s="91">
        <v>0.15</v>
      </c>
      <c r="BU14" s="26">
        <v>4.0999999999999996</v>
      </c>
      <c r="BV14" s="26">
        <v>3</v>
      </c>
      <c r="BW14" s="25">
        <v>3</v>
      </c>
      <c r="BX14" s="67"/>
    </row>
    <row r="15" spans="2:76" ht="20.100000000000001" customHeight="1">
      <c r="B15" s="24" t="s">
        <v>169</v>
      </c>
      <c r="C15" s="25" t="s">
        <v>214</v>
      </c>
      <c r="D15" s="87" t="s">
        <v>262</v>
      </c>
      <c r="E15" s="64">
        <v>29</v>
      </c>
      <c r="F15" s="64">
        <v>1</v>
      </c>
      <c r="G15" s="64">
        <v>27</v>
      </c>
      <c r="H15" s="26">
        <v>10</v>
      </c>
      <c r="I15" s="26">
        <v>0</v>
      </c>
      <c r="J15" s="26" t="s">
        <v>266</v>
      </c>
      <c r="K15" s="26" t="s">
        <v>262</v>
      </c>
      <c r="L15" s="26">
        <v>29</v>
      </c>
      <c r="M15" s="26">
        <v>1</v>
      </c>
      <c r="N15" s="26">
        <v>28</v>
      </c>
      <c r="O15" s="26">
        <v>10</v>
      </c>
      <c r="P15" s="26">
        <v>0</v>
      </c>
      <c r="Q15" s="97" t="s">
        <v>515</v>
      </c>
      <c r="R15" s="91">
        <v>2</v>
      </c>
      <c r="S15" s="91">
        <v>4.2</v>
      </c>
      <c r="T15" s="91">
        <v>52</v>
      </c>
      <c r="U15" s="91" t="s">
        <v>555</v>
      </c>
      <c r="V15" s="91">
        <v>1001.9</v>
      </c>
      <c r="W15" s="98">
        <v>11</v>
      </c>
      <c r="X15" s="317">
        <v>18.3</v>
      </c>
      <c r="Y15" s="97">
        <v>1.5</v>
      </c>
      <c r="Z15" s="121">
        <v>4.5999999999999996</v>
      </c>
      <c r="AA15" s="121">
        <v>1.4</v>
      </c>
      <c r="AB15" s="122">
        <v>0.11</v>
      </c>
      <c r="AC15" s="121">
        <v>2.5</v>
      </c>
      <c r="AD15" s="121">
        <v>0.21</v>
      </c>
      <c r="AE15" s="121">
        <v>2.1000000000000001E-2</v>
      </c>
      <c r="AF15" s="98">
        <v>0.21</v>
      </c>
      <c r="AG15" s="97">
        <v>84</v>
      </c>
      <c r="AH15" s="121">
        <v>56</v>
      </c>
      <c r="AI15" s="121" t="s">
        <v>443</v>
      </c>
      <c r="AJ15" s="121">
        <v>170</v>
      </c>
      <c r="AK15" s="121">
        <v>53</v>
      </c>
      <c r="AL15" s="121">
        <v>0.14000000000000001</v>
      </c>
      <c r="AM15" s="121">
        <v>7.3</v>
      </c>
      <c r="AN15" s="121">
        <v>0.83</v>
      </c>
      <c r="AO15" s="121">
        <v>1.3</v>
      </c>
      <c r="AP15" s="121">
        <v>11</v>
      </c>
      <c r="AQ15" s="121">
        <v>130</v>
      </c>
      <c r="AR15" s="121" t="s">
        <v>371</v>
      </c>
      <c r="AS15" s="121">
        <v>3.7</v>
      </c>
      <c r="AT15" s="121">
        <v>3.9</v>
      </c>
      <c r="AU15" s="121">
        <v>50</v>
      </c>
      <c r="AV15" s="121">
        <v>0.37</v>
      </c>
      <c r="AW15" s="121">
        <v>0.61</v>
      </c>
      <c r="AX15" s="121">
        <v>0.39</v>
      </c>
      <c r="AY15" s="121">
        <v>0.86</v>
      </c>
      <c r="AZ15" s="121">
        <v>1.9</v>
      </c>
      <c r="BA15" s="121" t="s">
        <v>372</v>
      </c>
      <c r="BB15" s="121">
        <v>3.5</v>
      </c>
      <c r="BC15" s="121">
        <v>5.1999999999999998E-2</v>
      </c>
      <c r="BD15" s="121">
        <v>1.3</v>
      </c>
      <c r="BE15" s="121" t="s">
        <v>373</v>
      </c>
      <c r="BF15" s="91" t="s">
        <v>374</v>
      </c>
      <c r="BG15" s="91" t="s">
        <v>375</v>
      </c>
      <c r="BH15" s="91">
        <v>0.12</v>
      </c>
      <c r="BI15" s="91" t="s">
        <v>270</v>
      </c>
      <c r="BJ15" s="91">
        <v>9.6999999999999993</v>
      </c>
      <c r="BK15" s="91" t="s">
        <v>333</v>
      </c>
      <c r="BL15" s="121">
        <v>1.1000000000000001</v>
      </c>
      <c r="BM15" s="97" t="s">
        <v>352</v>
      </c>
      <c r="BN15" s="122">
        <v>0.61</v>
      </c>
      <c r="BO15" s="122">
        <v>0.9</v>
      </c>
      <c r="BP15" s="122">
        <v>0.55000000000000004</v>
      </c>
      <c r="BQ15" s="122">
        <v>1.4</v>
      </c>
      <c r="BR15" s="121">
        <v>1.8</v>
      </c>
      <c r="BS15" s="91">
        <v>2.2000000000000002</v>
      </c>
      <c r="BT15" s="91">
        <v>0.12</v>
      </c>
      <c r="BU15" s="26">
        <v>3.5</v>
      </c>
      <c r="BV15" s="26">
        <v>2.7</v>
      </c>
      <c r="BW15" s="25">
        <v>2.7</v>
      </c>
      <c r="BX15" s="67"/>
    </row>
    <row r="16" spans="2:76" ht="20.100000000000001" customHeight="1">
      <c r="B16" s="24" t="s">
        <v>169</v>
      </c>
      <c r="C16" s="25" t="s">
        <v>215</v>
      </c>
      <c r="D16" s="87" t="s">
        <v>262</v>
      </c>
      <c r="E16" s="64">
        <v>29</v>
      </c>
      <c r="F16" s="64">
        <v>1</v>
      </c>
      <c r="G16" s="64">
        <v>28</v>
      </c>
      <c r="H16" s="26">
        <v>10</v>
      </c>
      <c r="I16" s="26">
        <v>0</v>
      </c>
      <c r="J16" s="26" t="s">
        <v>266</v>
      </c>
      <c r="K16" s="26" t="s">
        <v>262</v>
      </c>
      <c r="L16" s="26">
        <v>29</v>
      </c>
      <c r="M16" s="26">
        <v>1</v>
      </c>
      <c r="N16" s="26">
        <v>29</v>
      </c>
      <c r="O16" s="26">
        <v>10</v>
      </c>
      <c r="P16" s="26">
        <v>0</v>
      </c>
      <c r="Q16" s="97" t="s">
        <v>498</v>
      </c>
      <c r="R16" s="91">
        <v>2.2000000000000002</v>
      </c>
      <c r="S16" s="91">
        <v>4.5999999999999996</v>
      </c>
      <c r="T16" s="91">
        <v>45</v>
      </c>
      <c r="U16" s="91" t="s">
        <v>555</v>
      </c>
      <c r="V16" s="91">
        <v>1007.1</v>
      </c>
      <c r="W16" s="98">
        <v>12.2</v>
      </c>
      <c r="X16" s="317">
        <v>7.9</v>
      </c>
      <c r="Y16" s="97">
        <v>0.67</v>
      </c>
      <c r="Z16" s="121">
        <v>1.1000000000000001</v>
      </c>
      <c r="AA16" s="121">
        <v>0.85</v>
      </c>
      <c r="AB16" s="122">
        <v>0.25</v>
      </c>
      <c r="AC16" s="121">
        <v>0.65</v>
      </c>
      <c r="AD16" s="121">
        <v>0.15</v>
      </c>
      <c r="AE16" s="121">
        <v>3.6999999999999998E-2</v>
      </c>
      <c r="AF16" s="98" t="s">
        <v>272</v>
      </c>
      <c r="AG16" s="97">
        <v>130</v>
      </c>
      <c r="AH16" s="121">
        <v>43</v>
      </c>
      <c r="AI16" s="121" t="s">
        <v>443</v>
      </c>
      <c r="AJ16" s="121">
        <v>120</v>
      </c>
      <c r="AK16" s="121">
        <v>81</v>
      </c>
      <c r="AL16" s="121" t="s">
        <v>272</v>
      </c>
      <c r="AM16" s="121">
        <v>4.7</v>
      </c>
      <c r="AN16" s="121">
        <v>0.19</v>
      </c>
      <c r="AO16" s="121" t="s">
        <v>377</v>
      </c>
      <c r="AP16" s="121">
        <v>1.9</v>
      </c>
      <c r="AQ16" s="121">
        <v>51</v>
      </c>
      <c r="AR16" s="121" t="s">
        <v>371</v>
      </c>
      <c r="AS16" s="121">
        <v>1.3</v>
      </c>
      <c r="AT16" s="121">
        <v>1.6</v>
      </c>
      <c r="AU16" s="121">
        <v>17</v>
      </c>
      <c r="AV16" s="121">
        <v>0.24</v>
      </c>
      <c r="AW16" s="121">
        <v>0.6</v>
      </c>
      <c r="AX16" s="121">
        <v>0.33</v>
      </c>
      <c r="AY16" s="121" t="s">
        <v>268</v>
      </c>
      <c r="AZ16" s="121">
        <v>0.97</v>
      </c>
      <c r="BA16" s="121" t="s">
        <v>372</v>
      </c>
      <c r="BB16" s="121">
        <v>1.9</v>
      </c>
      <c r="BC16" s="121" t="s">
        <v>378</v>
      </c>
      <c r="BD16" s="121">
        <v>2.2999999999999998</v>
      </c>
      <c r="BE16" s="121" t="s">
        <v>373</v>
      </c>
      <c r="BF16" s="91" t="s">
        <v>374</v>
      </c>
      <c r="BG16" s="91" t="s">
        <v>375</v>
      </c>
      <c r="BH16" s="91" t="s">
        <v>375</v>
      </c>
      <c r="BI16" s="91" t="s">
        <v>270</v>
      </c>
      <c r="BJ16" s="91">
        <v>2.7</v>
      </c>
      <c r="BK16" s="91" t="s">
        <v>333</v>
      </c>
      <c r="BL16" s="121" t="s">
        <v>271</v>
      </c>
      <c r="BM16" s="97" t="s">
        <v>352</v>
      </c>
      <c r="BN16" s="122">
        <v>0.56999999999999995</v>
      </c>
      <c r="BO16" s="122">
        <v>0.55000000000000004</v>
      </c>
      <c r="BP16" s="122">
        <v>0.46</v>
      </c>
      <c r="BQ16" s="122">
        <v>1.3</v>
      </c>
      <c r="BR16" s="121">
        <v>1</v>
      </c>
      <c r="BS16" s="91">
        <v>1.3</v>
      </c>
      <c r="BT16" s="91">
        <v>0.09</v>
      </c>
      <c r="BU16" s="26">
        <v>2.9</v>
      </c>
      <c r="BV16" s="26">
        <v>1.1000000000000001</v>
      </c>
      <c r="BW16" s="25">
        <v>2</v>
      </c>
      <c r="BX16" s="67"/>
    </row>
    <row r="17" spans="2:76" ht="20.100000000000001" customHeight="1" thickBot="1">
      <c r="B17" s="27" t="s">
        <v>169</v>
      </c>
      <c r="C17" s="28" t="s">
        <v>216</v>
      </c>
      <c r="D17" s="88" t="s">
        <v>262</v>
      </c>
      <c r="E17" s="29">
        <v>29</v>
      </c>
      <c r="F17" s="29">
        <v>1</v>
      </c>
      <c r="G17" s="30">
        <v>29</v>
      </c>
      <c r="H17" s="30">
        <v>10</v>
      </c>
      <c r="I17" s="29">
        <v>0</v>
      </c>
      <c r="J17" s="29" t="s">
        <v>266</v>
      </c>
      <c r="K17" s="29" t="s">
        <v>262</v>
      </c>
      <c r="L17" s="29">
        <v>29</v>
      </c>
      <c r="M17" s="29">
        <v>1</v>
      </c>
      <c r="N17" s="29">
        <v>30</v>
      </c>
      <c r="O17" s="29">
        <v>10</v>
      </c>
      <c r="P17" s="29">
        <v>0</v>
      </c>
      <c r="Q17" s="112" t="s">
        <v>518</v>
      </c>
      <c r="R17" s="113">
        <v>1.2</v>
      </c>
      <c r="S17" s="113">
        <v>6.5</v>
      </c>
      <c r="T17" s="113">
        <v>72</v>
      </c>
      <c r="U17" s="113" t="s">
        <v>555</v>
      </c>
      <c r="V17" s="113">
        <v>995.7</v>
      </c>
      <c r="W17" s="114">
        <v>11</v>
      </c>
      <c r="X17" s="318">
        <v>16.8</v>
      </c>
      <c r="Y17" s="112">
        <v>0.69</v>
      </c>
      <c r="Z17" s="123">
        <v>2.8</v>
      </c>
      <c r="AA17" s="123">
        <v>1.7</v>
      </c>
      <c r="AB17" s="124">
        <v>0.1</v>
      </c>
      <c r="AC17" s="123">
        <v>1.8</v>
      </c>
      <c r="AD17" s="123">
        <v>0.18</v>
      </c>
      <c r="AE17" s="123">
        <v>1.4E-2</v>
      </c>
      <c r="AF17" s="114" t="s">
        <v>272</v>
      </c>
      <c r="AG17" s="112">
        <v>110</v>
      </c>
      <c r="AH17" s="123">
        <v>43</v>
      </c>
      <c r="AI17" s="123" t="s">
        <v>443</v>
      </c>
      <c r="AJ17" s="123">
        <v>190</v>
      </c>
      <c r="AK17" s="123">
        <v>46</v>
      </c>
      <c r="AL17" s="123" t="s">
        <v>272</v>
      </c>
      <c r="AM17" s="123">
        <v>3.7</v>
      </c>
      <c r="AN17" s="123">
        <v>1.1000000000000001</v>
      </c>
      <c r="AO17" s="123" t="s">
        <v>377</v>
      </c>
      <c r="AP17" s="123">
        <v>1.9</v>
      </c>
      <c r="AQ17" s="123">
        <v>49</v>
      </c>
      <c r="AR17" s="123" t="s">
        <v>371</v>
      </c>
      <c r="AS17" s="123">
        <v>0.86</v>
      </c>
      <c r="AT17" s="123">
        <v>2.1</v>
      </c>
      <c r="AU17" s="123">
        <v>21</v>
      </c>
      <c r="AV17" s="123">
        <v>1.8</v>
      </c>
      <c r="AW17" s="123">
        <v>1.9</v>
      </c>
      <c r="AX17" s="123">
        <v>0.4</v>
      </c>
      <c r="AY17" s="123">
        <v>0.19</v>
      </c>
      <c r="AZ17" s="123">
        <v>1.3</v>
      </c>
      <c r="BA17" s="123" t="s">
        <v>372</v>
      </c>
      <c r="BB17" s="123">
        <v>1.9</v>
      </c>
      <c r="BC17" s="123" t="s">
        <v>378</v>
      </c>
      <c r="BD17" s="123">
        <v>7.8E-2</v>
      </c>
      <c r="BE17" s="123" t="s">
        <v>373</v>
      </c>
      <c r="BF17" s="113" t="s">
        <v>374</v>
      </c>
      <c r="BG17" s="113">
        <v>0.56000000000000005</v>
      </c>
      <c r="BH17" s="113" t="s">
        <v>375</v>
      </c>
      <c r="BI17" s="113" t="s">
        <v>270</v>
      </c>
      <c r="BJ17" s="113">
        <v>6.7</v>
      </c>
      <c r="BK17" s="113" t="s">
        <v>333</v>
      </c>
      <c r="BL17" s="123">
        <v>0.34</v>
      </c>
      <c r="BM17" s="112" t="s">
        <v>352</v>
      </c>
      <c r="BN17" s="124">
        <v>0.83</v>
      </c>
      <c r="BO17" s="124">
        <v>1</v>
      </c>
      <c r="BP17" s="124">
        <v>0.62</v>
      </c>
      <c r="BQ17" s="124">
        <v>2</v>
      </c>
      <c r="BR17" s="123">
        <v>2.2999999999999998</v>
      </c>
      <c r="BS17" s="113">
        <v>2</v>
      </c>
      <c r="BT17" s="113">
        <v>0.17</v>
      </c>
      <c r="BU17" s="29">
        <v>4.5</v>
      </c>
      <c r="BV17" s="29">
        <v>2.5</v>
      </c>
      <c r="BW17" s="28">
        <v>3.7</v>
      </c>
      <c r="BX17" s="68"/>
    </row>
    <row r="18" spans="2:76" ht="20.100000000000001" customHeight="1">
      <c r="B18" s="24" t="s">
        <v>28</v>
      </c>
      <c r="C18" s="56" t="s">
        <v>217</v>
      </c>
      <c r="D18" s="78" t="s">
        <v>262</v>
      </c>
      <c r="E18" s="85">
        <v>29</v>
      </c>
      <c r="F18" s="85">
        <v>1</v>
      </c>
      <c r="G18" s="85">
        <v>30</v>
      </c>
      <c r="H18" s="32">
        <v>10</v>
      </c>
      <c r="I18" s="32">
        <v>0</v>
      </c>
      <c r="J18" s="32" t="s">
        <v>266</v>
      </c>
      <c r="K18" s="32" t="s">
        <v>262</v>
      </c>
      <c r="L18" s="32">
        <v>29</v>
      </c>
      <c r="M18" s="32">
        <v>1</v>
      </c>
      <c r="N18" s="32">
        <v>31</v>
      </c>
      <c r="O18" s="32">
        <v>10</v>
      </c>
      <c r="P18" s="32">
        <v>0</v>
      </c>
      <c r="Q18" s="106" t="s">
        <v>493</v>
      </c>
      <c r="R18" s="107">
        <v>2.8</v>
      </c>
      <c r="S18" s="107">
        <v>7</v>
      </c>
      <c r="T18" s="107">
        <v>42</v>
      </c>
      <c r="U18" s="107" t="s">
        <v>555</v>
      </c>
      <c r="V18" s="107">
        <v>991.5</v>
      </c>
      <c r="W18" s="108">
        <v>12.9</v>
      </c>
      <c r="X18" s="319">
        <v>6.3</v>
      </c>
      <c r="Y18" s="106">
        <v>0.12</v>
      </c>
      <c r="Z18" s="125">
        <v>1.3</v>
      </c>
      <c r="AA18" s="125">
        <v>1.3</v>
      </c>
      <c r="AB18" s="120">
        <v>5.6000000000000001E-2</v>
      </c>
      <c r="AC18" s="125">
        <v>0.83</v>
      </c>
      <c r="AD18" s="125">
        <v>8.8999999999999996E-2</v>
      </c>
      <c r="AE18" s="125">
        <v>1.6E-2</v>
      </c>
      <c r="AF18" s="108" t="s">
        <v>272</v>
      </c>
      <c r="AG18" s="106">
        <v>61</v>
      </c>
      <c r="AH18" s="125">
        <v>32</v>
      </c>
      <c r="AI18" s="125" t="s">
        <v>443</v>
      </c>
      <c r="AJ18" s="125">
        <v>76</v>
      </c>
      <c r="AK18" s="125">
        <v>68</v>
      </c>
      <c r="AL18" s="125" t="s">
        <v>272</v>
      </c>
      <c r="AM18" s="125">
        <v>2.8</v>
      </c>
      <c r="AN18" s="125">
        <v>0.3</v>
      </c>
      <c r="AO18" s="125">
        <v>0.76</v>
      </c>
      <c r="AP18" s="125">
        <v>1.6</v>
      </c>
      <c r="AQ18" s="125">
        <v>49</v>
      </c>
      <c r="AR18" s="125" t="s">
        <v>371</v>
      </c>
      <c r="AS18" s="125">
        <v>13</v>
      </c>
      <c r="AT18" s="125">
        <v>1.7</v>
      </c>
      <c r="AU18" s="125">
        <v>22</v>
      </c>
      <c r="AV18" s="125">
        <v>0.35</v>
      </c>
      <c r="AW18" s="125">
        <v>0.34</v>
      </c>
      <c r="AX18" s="125">
        <v>0.13</v>
      </c>
      <c r="AY18" s="125" t="s">
        <v>268</v>
      </c>
      <c r="AZ18" s="125">
        <v>0.41</v>
      </c>
      <c r="BA18" s="125" t="s">
        <v>372</v>
      </c>
      <c r="BB18" s="125">
        <v>2.9</v>
      </c>
      <c r="BC18" s="125" t="s">
        <v>378</v>
      </c>
      <c r="BD18" s="125" t="s">
        <v>371</v>
      </c>
      <c r="BE18" s="125" t="s">
        <v>373</v>
      </c>
      <c r="BF18" s="107" t="s">
        <v>374</v>
      </c>
      <c r="BG18" s="107" t="s">
        <v>375</v>
      </c>
      <c r="BH18" s="107" t="s">
        <v>375</v>
      </c>
      <c r="BI18" s="107" t="s">
        <v>270</v>
      </c>
      <c r="BJ18" s="107">
        <v>2.2000000000000002</v>
      </c>
      <c r="BK18" s="107" t="s">
        <v>333</v>
      </c>
      <c r="BL18" s="125" t="s">
        <v>271</v>
      </c>
      <c r="BM18" s="106" t="s">
        <v>352</v>
      </c>
      <c r="BN18" s="120">
        <v>0.3</v>
      </c>
      <c r="BO18" s="120">
        <v>0.28999999999999998</v>
      </c>
      <c r="BP18" s="120">
        <v>0.14000000000000001</v>
      </c>
      <c r="BQ18" s="120">
        <v>0.62</v>
      </c>
      <c r="BR18" s="125">
        <v>0.32</v>
      </c>
      <c r="BS18" s="107">
        <v>0.75</v>
      </c>
      <c r="BT18" s="107">
        <v>8.8999999999999996E-2</v>
      </c>
      <c r="BU18" s="32">
        <v>1.4</v>
      </c>
      <c r="BV18" s="32">
        <v>0.54</v>
      </c>
      <c r="BW18" s="31">
        <v>1.1000000000000001</v>
      </c>
      <c r="BX18" s="69"/>
    </row>
    <row r="19" spans="2:76" ht="20.100000000000001" customHeight="1">
      <c r="B19" s="24" t="s">
        <v>28</v>
      </c>
      <c r="C19" s="31" t="s">
        <v>218</v>
      </c>
      <c r="D19" s="78" t="s">
        <v>262</v>
      </c>
      <c r="E19" s="64">
        <v>29</v>
      </c>
      <c r="F19" s="64">
        <v>1</v>
      </c>
      <c r="G19" s="64">
        <v>31</v>
      </c>
      <c r="H19" s="32">
        <v>10</v>
      </c>
      <c r="I19" s="32">
        <v>0</v>
      </c>
      <c r="J19" s="32" t="s">
        <v>266</v>
      </c>
      <c r="K19" s="32" t="s">
        <v>262</v>
      </c>
      <c r="L19" s="32">
        <v>29</v>
      </c>
      <c r="M19" s="32">
        <v>2</v>
      </c>
      <c r="N19" s="32">
        <v>1</v>
      </c>
      <c r="O19" s="32">
        <v>10</v>
      </c>
      <c r="P19" s="32">
        <v>0</v>
      </c>
      <c r="Q19" s="106" t="s">
        <v>498</v>
      </c>
      <c r="R19" s="107">
        <v>2.1</v>
      </c>
      <c r="S19" s="107">
        <v>1.1000000000000001</v>
      </c>
      <c r="T19" s="107">
        <v>42</v>
      </c>
      <c r="U19" s="107" t="s">
        <v>555</v>
      </c>
      <c r="V19" s="107">
        <v>1003</v>
      </c>
      <c r="W19" s="108">
        <v>12.3</v>
      </c>
      <c r="X19" s="319">
        <v>5.0999999999999996</v>
      </c>
      <c r="Y19" s="106">
        <v>0.51</v>
      </c>
      <c r="Z19" s="125">
        <v>1</v>
      </c>
      <c r="AA19" s="125">
        <v>0.96</v>
      </c>
      <c r="AB19" s="120">
        <v>9.7000000000000003E-2</v>
      </c>
      <c r="AC19" s="125">
        <v>0.77</v>
      </c>
      <c r="AD19" s="125">
        <v>0.11</v>
      </c>
      <c r="AE19" s="125">
        <v>1.2E-2</v>
      </c>
      <c r="AF19" s="108" t="s">
        <v>272</v>
      </c>
      <c r="AG19" s="106">
        <v>84</v>
      </c>
      <c r="AH19" s="125">
        <v>17</v>
      </c>
      <c r="AI19" s="125" t="s">
        <v>443</v>
      </c>
      <c r="AJ19" s="125">
        <v>92</v>
      </c>
      <c r="AK19" s="125">
        <v>59</v>
      </c>
      <c r="AL19" s="125" t="s">
        <v>272</v>
      </c>
      <c r="AM19" s="125" t="s">
        <v>380</v>
      </c>
      <c r="AN19" s="125">
        <v>0.16</v>
      </c>
      <c r="AO19" s="125">
        <v>0.75</v>
      </c>
      <c r="AP19" s="125">
        <v>2</v>
      </c>
      <c r="AQ19" s="125">
        <v>33</v>
      </c>
      <c r="AR19" s="125" t="s">
        <v>371</v>
      </c>
      <c r="AS19" s="125">
        <v>0.78</v>
      </c>
      <c r="AT19" s="125">
        <v>1.1000000000000001</v>
      </c>
      <c r="AU19" s="125">
        <v>32</v>
      </c>
      <c r="AV19" s="125">
        <v>0.15</v>
      </c>
      <c r="AW19" s="125" t="s">
        <v>308</v>
      </c>
      <c r="AX19" s="125">
        <v>0.26</v>
      </c>
      <c r="AY19" s="125" t="s">
        <v>268</v>
      </c>
      <c r="AZ19" s="125">
        <v>1.1000000000000001</v>
      </c>
      <c r="BA19" s="125" t="s">
        <v>372</v>
      </c>
      <c r="BB19" s="125">
        <v>1.7</v>
      </c>
      <c r="BC19" s="125" t="s">
        <v>378</v>
      </c>
      <c r="BD19" s="125">
        <v>7.1999999999999995E-2</v>
      </c>
      <c r="BE19" s="125" t="s">
        <v>373</v>
      </c>
      <c r="BF19" s="107" t="s">
        <v>374</v>
      </c>
      <c r="BG19" s="107" t="s">
        <v>375</v>
      </c>
      <c r="BH19" s="107" t="s">
        <v>375</v>
      </c>
      <c r="BI19" s="107" t="s">
        <v>270</v>
      </c>
      <c r="BJ19" s="107">
        <v>3.6</v>
      </c>
      <c r="BK19" s="107" t="s">
        <v>333</v>
      </c>
      <c r="BL19" s="125" t="s">
        <v>271</v>
      </c>
      <c r="BM19" s="106" t="s">
        <v>352</v>
      </c>
      <c r="BN19" s="120">
        <v>0.37</v>
      </c>
      <c r="BO19" s="120">
        <v>0.37</v>
      </c>
      <c r="BP19" s="120">
        <v>0.25</v>
      </c>
      <c r="BQ19" s="120">
        <v>0.89</v>
      </c>
      <c r="BR19" s="125">
        <v>0.6</v>
      </c>
      <c r="BS19" s="107">
        <v>1</v>
      </c>
      <c r="BT19" s="107">
        <v>0.13</v>
      </c>
      <c r="BU19" s="32">
        <v>1.9</v>
      </c>
      <c r="BV19" s="32">
        <v>0.84</v>
      </c>
      <c r="BW19" s="31">
        <v>1</v>
      </c>
      <c r="BX19" s="69"/>
    </row>
    <row r="20" spans="2:76" ht="20.100000000000001" customHeight="1">
      <c r="B20" s="18" t="s">
        <v>28</v>
      </c>
      <c r="C20" s="33" t="s">
        <v>219</v>
      </c>
      <c r="D20" s="79" t="s">
        <v>262</v>
      </c>
      <c r="E20" s="34">
        <v>29</v>
      </c>
      <c r="F20" s="34">
        <v>2</v>
      </c>
      <c r="G20" s="35">
        <v>1</v>
      </c>
      <c r="H20" s="34">
        <v>10</v>
      </c>
      <c r="I20" s="34">
        <v>0</v>
      </c>
      <c r="J20" s="34" t="s">
        <v>266</v>
      </c>
      <c r="K20" s="34" t="s">
        <v>262</v>
      </c>
      <c r="L20" s="34">
        <v>29</v>
      </c>
      <c r="M20" s="34">
        <v>2</v>
      </c>
      <c r="N20" s="34">
        <v>2</v>
      </c>
      <c r="O20" s="34">
        <v>10</v>
      </c>
      <c r="P20" s="34">
        <v>0</v>
      </c>
      <c r="Q20" s="115" t="s">
        <v>498</v>
      </c>
      <c r="R20" s="116">
        <v>2</v>
      </c>
      <c r="S20" s="116">
        <v>3</v>
      </c>
      <c r="T20" s="116">
        <v>44</v>
      </c>
      <c r="U20" s="116" t="s">
        <v>555</v>
      </c>
      <c r="V20" s="116">
        <v>993.7</v>
      </c>
      <c r="W20" s="117">
        <v>11.4</v>
      </c>
      <c r="X20" s="320">
        <v>7.1</v>
      </c>
      <c r="Y20" s="115">
        <v>0.43</v>
      </c>
      <c r="Z20" s="126">
        <v>1.7</v>
      </c>
      <c r="AA20" s="126">
        <v>0.98</v>
      </c>
      <c r="AB20" s="127">
        <v>0.17</v>
      </c>
      <c r="AC20" s="126">
        <v>0.85</v>
      </c>
      <c r="AD20" s="126">
        <v>9.8000000000000004E-2</v>
      </c>
      <c r="AE20" s="126">
        <v>3.1E-2</v>
      </c>
      <c r="AF20" s="117" t="s">
        <v>272</v>
      </c>
      <c r="AG20" s="115">
        <v>79</v>
      </c>
      <c r="AH20" s="126">
        <v>15</v>
      </c>
      <c r="AI20" s="126" t="s">
        <v>443</v>
      </c>
      <c r="AJ20" s="126">
        <v>77</v>
      </c>
      <c r="AK20" s="126" t="s">
        <v>381</v>
      </c>
      <c r="AL20" s="126" t="s">
        <v>272</v>
      </c>
      <c r="AM20" s="126">
        <v>2</v>
      </c>
      <c r="AN20" s="126">
        <v>0.5</v>
      </c>
      <c r="AO20" s="126" t="s">
        <v>377</v>
      </c>
      <c r="AP20" s="126">
        <v>3.8</v>
      </c>
      <c r="AQ20" s="126">
        <v>44</v>
      </c>
      <c r="AR20" s="126" t="s">
        <v>371</v>
      </c>
      <c r="AS20" s="126" t="s">
        <v>379</v>
      </c>
      <c r="AT20" s="126">
        <v>0.96</v>
      </c>
      <c r="AU20" s="126">
        <v>31</v>
      </c>
      <c r="AV20" s="126">
        <v>0.5</v>
      </c>
      <c r="AW20" s="126">
        <v>0.41</v>
      </c>
      <c r="AX20" s="126">
        <v>0.22</v>
      </c>
      <c r="AY20" s="126">
        <v>0.13</v>
      </c>
      <c r="AZ20" s="126">
        <v>0.51</v>
      </c>
      <c r="BA20" s="126" t="s">
        <v>372</v>
      </c>
      <c r="BB20" s="126">
        <v>1.8</v>
      </c>
      <c r="BC20" s="126" t="s">
        <v>378</v>
      </c>
      <c r="BD20" s="126" t="s">
        <v>371</v>
      </c>
      <c r="BE20" s="126" t="s">
        <v>373</v>
      </c>
      <c r="BF20" s="116" t="s">
        <v>374</v>
      </c>
      <c r="BG20" s="116" t="s">
        <v>375</v>
      </c>
      <c r="BH20" s="116" t="s">
        <v>375</v>
      </c>
      <c r="BI20" s="116" t="s">
        <v>270</v>
      </c>
      <c r="BJ20" s="116">
        <v>2.6</v>
      </c>
      <c r="BK20" s="116" t="s">
        <v>333</v>
      </c>
      <c r="BL20" s="126" t="s">
        <v>271</v>
      </c>
      <c r="BM20" s="115" t="s">
        <v>352</v>
      </c>
      <c r="BN20" s="127">
        <v>0.37</v>
      </c>
      <c r="BO20" s="127">
        <v>0.45</v>
      </c>
      <c r="BP20" s="127">
        <v>0.27</v>
      </c>
      <c r="BQ20" s="127">
        <v>1.1000000000000001</v>
      </c>
      <c r="BR20" s="126">
        <v>0.62</v>
      </c>
      <c r="BS20" s="116">
        <v>1.2</v>
      </c>
      <c r="BT20" s="116">
        <v>0.12</v>
      </c>
      <c r="BU20" s="34">
        <v>2.2000000000000002</v>
      </c>
      <c r="BV20" s="34">
        <v>0.84</v>
      </c>
      <c r="BW20" s="33">
        <v>1.4</v>
      </c>
      <c r="BX20" s="70"/>
    </row>
    <row r="21" spans="2:76" ht="20.100000000000001" customHeight="1">
      <c r="B21" s="36"/>
      <c r="C21" s="37"/>
      <c r="D21" s="37"/>
      <c r="E21" s="37"/>
      <c r="F21" s="37"/>
      <c r="G21" s="90"/>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row>
    <row r="22" spans="2:76" ht="18.75" customHeight="1">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row>
    <row r="23" spans="2:76" ht="20.100000000000001" customHeight="1">
      <c r="B23" s="393" t="s">
        <v>0</v>
      </c>
      <c r="C23" s="394"/>
      <c r="D23" s="379"/>
      <c r="E23" s="380"/>
      <c r="F23" s="380"/>
      <c r="G23" s="380"/>
      <c r="H23" s="380"/>
      <c r="I23" s="380"/>
      <c r="J23" s="380"/>
      <c r="K23" s="380"/>
      <c r="L23" s="380"/>
      <c r="M23" s="380"/>
      <c r="N23" s="380"/>
      <c r="O23" s="380"/>
      <c r="P23" s="381"/>
      <c r="Q23" s="379"/>
      <c r="R23" s="380"/>
      <c r="S23" s="380"/>
      <c r="T23" s="380"/>
      <c r="U23" s="380"/>
      <c r="V23" s="380"/>
      <c r="W23" s="381"/>
      <c r="X23" s="131"/>
      <c r="Y23" s="119">
        <v>4.7E-2</v>
      </c>
      <c r="Z23" s="118">
        <v>7.1999999999999995E-2</v>
      </c>
      <c r="AA23" s="118">
        <v>2.1999999999999999E-2</v>
      </c>
      <c r="AB23" s="119">
        <v>2.5999999999999999E-2</v>
      </c>
      <c r="AC23" s="118">
        <v>2.8999999999999998E-3</v>
      </c>
      <c r="AD23" s="118">
        <v>6.7000000000000002E-3</v>
      </c>
      <c r="AE23" s="118">
        <v>7.7000000000000002E-3</v>
      </c>
      <c r="AF23" s="96">
        <v>0.12</v>
      </c>
      <c r="AG23" s="119">
        <v>3.9</v>
      </c>
      <c r="AH23" s="118">
        <v>7.5</v>
      </c>
      <c r="AI23" s="118" t="s">
        <v>443</v>
      </c>
      <c r="AJ23" s="118">
        <v>4.3</v>
      </c>
      <c r="AK23" s="118">
        <v>24</v>
      </c>
      <c r="AL23" s="118">
        <v>0.12</v>
      </c>
      <c r="AM23" s="118">
        <v>1.1000000000000001</v>
      </c>
      <c r="AN23" s="118">
        <v>7.4999999999999997E-2</v>
      </c>
      <c r="AO23" s="118">
        <v>0.38</v>
      </c>
      <c r="AP23" s="118">
        <v>6.8000000000000005E-2</v>
      </c>
      <c r="AQ23" s="118">
        <v>5.4</v>
      </c>
      <c r="AR23" s="118">
        <v>6.8000000000000005E-2</v>
      </c>
      <c r="AS23" s="118">
        <v>0.5</v>
      </c>
      <c r="AT23" s="118">
        <v>0.45</v>
      </c>
      <c r="AU23" s="118">
        <v>1.4</v>
      </c>
      <c r="AV23" s="118">
        <v>0.13</v>
      </c>
      <c r="AW23" s="118">
        <v>0.32</v>
      </c>
      <c r="AX23" s="118">
        <v>7.0999999999999994E-2</v>
      </c>
      <c r="AY23" s="118">
        <v>0.11</v>
      </c>
      <c r="AZ23" s="118">
        <v>6.7000000000000004E-2</v>
      </c>
      <c r="BA23" s="118">
        <v>9.1999999999999998E-2</v>
      </c>
      <c r="BB23" s="118">
        <v>0.15</v>
      </c>
      <c r="BC23" s="118">
        <v>4.4999999999999998E-2</v>
      </c>
      <c r="BD23" s="118">
        <v>6.8000000000000005E-2</v>
      </c>
      <c r="BE23" s="118">
        <v>0.16</v>
      </c>
      <c r="BF23" s="95">
        <v>8.5000000000000006E-2</v>
      </c>
      <c r="BG23" s="129">
        <v>8.3000000000000004E-2</v>
      </c>
      <c r="BH23" s="129">
        <v>8.3000000000000004E-2</v>
      </c>
      <c r="BI23" s="129">
        <v>0.09</v>
      </c>
      <c r="BJ23" s="129">
        <v>0.11</v>
      </c>
      <c r="BK23" s="129">
        <v>0.15</v>
      </c>
      <c r="BL23" s="130">
        <v>0.14000000000000001</v>
      </c>
      <c r="BM23" s="93">
        <v>2.3E-2</v>
      </c>
      <c r="BN23" s="119">
        <v>8.8000000000000005E-3</v>
      </c>
      <c r="BO23" s="119">
        <v>2.1000000000000001E-2</v>
      </c>
      <c r="BP23" s="119">
        <v>9.4E-2</v>
      </c>
      <c r="BQ23" s="119">
        <v>0.11</v>
      </c>
      <c r="BR23" s="118">
        <v>6.0999999999999999E-2</v>
      </c>
      <c r="BS23" s="95">
        <v>4.5999999999999999E-2</v>
      </c>
      <c r="BT23" s="95">
        <v>1.9E-2</v>
      </c>
      <c r="BU23" s="95"/>
      <c r="BV23" s="95"/>
      <c r="BW23" s="96">
        <v>0.17</v>
      </c>
      <c r="BX23" s="132"/>
    </row>
    <row r="24" spans="2:76" ht="20.100000000000001" customHeight="1">
      <c r="B24" s="395" t="s">
        <v>1</v>
      </c>
      <c r="C24" s="396"/>
      <c r="D24" s="382"/>
      <c r="E24" s="383"/>
      <c r="F24" s="383"/>
      <c r="G24" s="383"/>
      <c r="H24" s="383"/>
      <c r="I24" s="383"/>
      <c r="J24" s="383"/>
      <c r="K24" s="383"/>
      <c r="L24" s="383"/>
      <c r="M24" s="383"/>
      <c r="N24" s="383"/>
      <c r="O24" s="383"/>
      <c r="P24" s="384"/>
      <c r="Q24" s="382"/>
      <c r="R24" s="383"/>
      <c r="S24" s="383"/>
      <c r="T24" s="383"/>
      <c r="U24" s="383"/>
      <c r="V24" s="383"/>
      <c r="W24" s="384"/>
      <c r="X24" s="133"/>
      <c r="Y24" s="127">
        <v>0.16</v>
      </c>
      <c r="Z24" s="126">
        <v>0.24</v>
      </c>
      <c r="AA24" s="126">
        <v>7.2999999999999995E-2</v>
      </c>
      <c r="AB24" s="127">
        <v>8.7999999999999995E-2</v>
      </c>
      <c r="AC24" s="126">
        <v>9.7999999999999997E-3</v>
      </c>
      <c r="AD24" s="126">
        <v>2.1999999999999999E-2</v>
      </c>
      <c r="AE24" s="126">
        <v>2.5999999999999999E-2</v>
      </c>
      <c r="AF24" s="117">
        <v>0.4</v>
      </c>
      <c r="AG24" s="127">
        <v>13</v>
      </c>
      <c r="AH24" s="126">
        <v>25</v>
      </c>
      <c r="AI24" s="126" t="s">
        <v>443</v>
      </c>
      <c r="AJ24" s="126">
        <v>14</v>
      </c>
      <c r="AK24" s="126">
        <v>79</v>
      </c>
      <c r="AL24" s="126">
        <v>0.41</v>
      </c>
      <c r="AM24" s="126">
        <v>3.8</v>
      </c>
      <c r="AN24" s="126">
        <v>0.25</v>
      </c>
      <c r="AO24" s="126">
        <v>1.3</v>
      </c>
      <c r="AP24" s="126">
        <v>0.23</v>
      </c>
      <c r="AQ24" s="126">
        <v>18</v>
      </c>
      <c r="AR24" s="126">
        <v>0.23</v>
      </c>
      <c r="AS24" s="126">
        <v>1.7</v>
      </c>
      <c r="AT24" s="126">
        <v>1.5</v>
      </c>
      <c r="AU24" s="126">
        <v>4.5</v>
      </c>
      <c r="AV24" s="126">
        <v>0.43</v>
      </c>
      <c r="AW24" s="126">
        <v>1.1000000000000001</v>
      </c>
      <c r="AX24" s="126">
        <v>0.24</v>
      </c>
      <c r="AY24" s="126">
        <v>0.37</v>
      </c>
      <c r="AZ24" s="126">
        <v>0.22</v>
      </c>
      <c r="BA24" s="126">
        <v>0.31</v>
      </c>
      <c r="BB24" s="126">
        <v>0.51</v>
      </c>
      <c r="BC24" s="126">
        <v>0.15</v>
      </c>
      <c r="BD24" s="126">
        <v>0.23</v>
      </c>
      <c r="BE24" s="126">
        <v>0.54</v>
      </c>
      <c r="BF24" s="116">
        <v>0.28000000000000003</v>
      </c>
      <c r="BG24" s="116">
        <v>0.28000000000000003</v>
      </c>
      <c r="BH24" s="116">
        <v>0.28000000000000003</v>
      </c>
      <c r="BI24" s="116">
        <v>0.3</v>
      </c>
      <c r="BJ24" s="116">
        <v>0.36</v>
      </c>
      <c r="BK24" s="116">
        <v>0.51</v>
      </c>
      <c r="BL24" s="126">
        <v>0.48</v>
      </c>
      <c r="BM24" s="115">
        <v>7.8E-2</v>
      </c>
      <c r="BN24" s="127">
        <v>2.9000000000000001E-2</v>
      </c>
      <c r="BO24" s="127">
        <v>6.9000000000000006E-2</v>
      </c>
      <c r="BP24" s="127">
        <v>0.31</v>
      </c>
      <c r="BQ24" s="127">
        <v>0.37</v>
      </c>
      <c r="BR24" s="126">
        <v>0.2</v>
      </c>
      <c r="BS24" s="116">
        <v>0.15</v>
      </c>
      <c r="BT24" s="116">
        <v>6.2E-2</v>
      </c>
      <c r="BU24" s="116"/>
      <c r="BV24" s="116"/>
      <c r="BW24" s="117">
        <v>0.56999999999999995</v>
      </c>
      <c r="BX24" s="134"/>
    </row>
    <row r="25" spans="2:76" ht="20.100000000000001" customHeight="1">
      <c r="B25" s="397" t="s">
        <v>29</v>
      </c>
      <c r="C25" s="389"/>
      <c r="D25" s="391"/>
      <c r="E25" s="398"/>
      <c r="F25" s="398"/>
      <c r="G25" s="398"/>
      <c r="H25" s="398"/>
      <c r="I25" s="398"/>
      <c r="J25" s="398"/>
      <c r="K25" s="398"/>
      <c r="L25" s="398"/>
      <c r="M25" s="398"/>
      <c r="N25" s="398"/>
      <c r="O25" s="398"/>
      <c r="P25" s="388"/>
      <c r="Q25" s="376"/>
      <c r="R25" s="373"/>
      <c r="S25" s="373"/>
      <c r="T25" s="373"/>
      <c r="U25" s="373"/>
      <c r="V25" s="373"/>
      <c r="W25" s="388"/>
      <c r="X25" s="388"/>
      <c r="Y25" s="373"/>
      <c r="Z25" s="373"/>
      <c r="AA25" s="385"/>
      <c r="AB25" s="373"/>
      <c r="AC25" s="373"/>
      <c r="AD25" s="373"/>
      <c r="AE25" s="373"/>
      <c r="AF25" s="373"/>
      <c r="AG25" s="376"/>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14"/>
      <c r="BJ25" s="14"/>
      <c r="BK25" s="373"/>
      <c r="BL25" s="373"/>
      <c r="BM25" s="376"/>
      <c r="BN25" s="373"/>
      <c r="BO25" s="373"/>
      <c r="BP25" s="373"/>
      <c r="BQ25" s="373"/>
      <c r="BR25" s="373"/>
      <c r="BS25" s="373"/>
      <c r="BT25" s="373"/>
      <c r="BU25" s="373"/>
      <c r="BV25" s="373"/>
      <c r="BW25" s="385"/>
      <c r="BX25" s="405"/>
    </row>
    <row r="26" spans="2:76" ht="20.100000000000001" customHeight="1">
      <c r="B26" s="397"/>
      <c r="C26" s="389"/>
      <c r="D26" s="397"/>
      <c r="E26" s="399"/>
      <c r="F26" s="399"/>
      <c r="G26" s="399"/>
      <c r="H26" s="399"/>
      <c r="I26" s="399"/>
      <c r="J26" s="399"/>
      <c r="K26" s="399"/>
      <c r="L26" s="399"/>
      <c r="M26" s="399"/>
      <c r="N26" s="399"/>
      <c r="O26" s="399"/>
      <c r="P26" s="389"/>
      <c r="Q26" s="377"/>
      <c r="R26" s="374"/>
      <c r="S26" s="374"/>
      <c r="T26" s="374"/>
      <c r="U26" s="374"/>
      <c r="V26" s="374"/>
      <c r="W26" s="389"/>
      <c r="X26" s="389"/>
      <c r="Y26" s="374"/>
      <c r="Z26" s="374"/>
      <c r="AA26" s="386"/>
      <c r="AB26" s="374"/>
      <c r="AC26" s="374"/>
      <c r="AD26" s="374"/>
      <c r="AE26" s="374"/>
      <c r="AF26" s="374"/>
      <c r="AG26" s="377"/>
      <c r="AH26" s="374"/>
      <c r="AI26" s="374"/>
      <c r="AJ26" s="374"/>
      <c r="AK26" s="374"/>
      <c r="AL26" s="374"/>
      <c r="AM26" s="374"/>
      <c r="AN26" s="374"/>
      <c r="AO26" s="374"/>
      <c r="AP26" s="374"/>
      <c r="AQ26" s="374"/>
      <c r="AR26" s="374"/>
      <c r="AS26" s="374"/>
      <c r="AT26" s="374"/>
      <c r="AU26" s="374"/>
      <c r="AV26" s="374"/>
      <c r="AW26" s="374"/>
      <c r="AX26" s="374"/>
      <c r="AY26" s="374"/>
      <c r="AZ26" s="374"/>
      <c r="BA26" s="374"/>
      <c r="BB26" s="374"/>
      <c r="BC26" s="374"/>
      <c r="BD26" s="374"/>
      <c r="BE26" s="374"/>
      <c r="BF26" s="374"/>
      <c r="BG26" s="374"/>
      <c r="BH26" s="374"/>
      <c r="BI26" s="135"/>
      <c r="BJ26" s="135"/>
      <c r="BK26" s="374"/>
      <c r="BL26" s="374"/>
      <c r="BM26" s="377"/>
      <c r="BN26" s="374"/>
      <c r="BO26" s="374"/>
      <c r="BP26" s="374"/>
      <c r="BQ26" s="374"/>
      <c r="BR26" s="374"/>
      <c r="BS26" s="374"/>
      <c r="BT26" s="374"/>
      <c r="BU26" s="374"/>
      <c r="BV26" s="374"/>
      <c r="BW26" s="386"/>
      <c r="BX26" s="406"/>
    </row>
    <row r="27" spans="2:76" ht="20.100000000000001" customHeight="1">
      <c r="B27" s="392"/>
      <c r="C27" s="390"/>
      <c r="D27" s="392"/>
      <c r="E27" s="400"/>
      <c r="F27" s="400"/>
      <c r="G27" s="400"/>
      <c r="H27" s="400"/>
      <c r="I27" s="400"/>
      <c r="J27" s="400"/>
      <c r="K27" s="400"/>
      <c r="L27" s="400"/>
      <c r="M27" s="400"/>
      <c r="N27" s="400"/>
      <c r="O27" s="400"/>
      <c r="P27" s="390"/>
      <c r="Q27" s="378"/>
      <c r="R27" s="375"/>
      <c r="S27" s="375"/>
      <c r="T27" s="375"/>
      <c r="U27" s="375"/>
      <c r="V27" s="375"/>
      <c r="W27" s="390"/>
      <c r="X27" s="390"/>
      <c r="Y27" s="375"/>
      <c r="Z27" s="375"/>
      <c r="AA27" s="387"/>
      <c r="AB27" s="375"/>
      <c r="AC27" s="375"/>
      <c r="AD27" s="375"/>
      <c r="AE27" s="375"/>
      <c r="AF27" s="375"/>
      <c r="AG27" s="378"/>
      <c r="AH27" s="375"/>
      <c r="AI27" s="375"/>
      <c r="AJ27" s="375"/>
      <c r="AK27" s="375"/>
      <c r="AL27" s="375"/>
      <c r="AM27" s="375"/>
      <c r="AN27" s="375"/>
      <c r="AO27" s="375"/>
      <c r="AP27" s="375"/>
      <c r="AQ27" s="375"/>
      <c r="AR27" s="375"/>
      <c r="AS27" s="375"/>
      <c r="AT27" s="375"/>
      <c r="AU27" s="375"/>
      <c r="AV27" s="375"/>
      <c r="AW27" s="375"/>
      <c r="AX27" s="375"/>
      <c r="AY27" s="375"/>
      <c r="AZ27" s="375"/>
      <c r="BA27" s="375"/>
      <c r="BB27" s="375"/>
      <c r="BC27" s="375"/>
      <c r="BD27" s="375"/>
      <c r="BE27" s="375"/>
      <c r="BF27" s="375"/>
      <c r="BG27" s="375"/>
      <c r="BH27" s="375"/>
      <c r="BI27" s="19"/>
      <c r="BJ27" s="19"/>
      <c r="BK27" s="375"/>
      <c r="BL27" s="375"/>
      <c r="BM27" s="378"/>
      <c r="BN27" s="375"/>
      <c r="BO27" s="375"/>
      <c r="BP27" s="375"/>
      <c r="BQ27" s="375"/>
      <c r="BR27" s="375"/>
      <c r="BS27" s="375"/>
      <c r="BT27" s="375"/>
      <c r="BU27" s="375"/>
      <c r="BV27" s="375"/>
      <c r="BW27" s="387"/>
      <c r="BX27" s="348"/>
    </row>
    <row r="28" spans="2:76" ht="17.25">
      <c r="B28" s="7"/>
      <c r="C28" s="7"/>
      <c r="D28" s="40" t="s">
        <v>39</v>
      </c>
      <c r="E28" s="7"/>
      <c r="F28" s="7"/>
      <c r="G28" s="7"/>
      <c r="H28" s="7"/>
      <c r="I28" s="7"/>
      <c r="J28" s="7"/>
      <c r="K28" s="7"/>
      <c r="L28" s="7"/>
      <c r="M28" s="7"/>
      <c r="N28" s="7"/>
      <c r="O28" s="7"/>
      <c r="P28" s="7"/>
      <c r="R28" s="7"/>
      <c r="S28" s="7"/>
      <c r="T28" s="7"/>
      <c r="U28" s="7"/>
      <c r="V28" s="7"/>
      <c r="W28" s="7"/>
      <c r="X28" s="40"/>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row>
    <row r="29" spans="2:76" ht="17.25">
      <c r="B29" s="7"/>
      <c r="C29" s="7"/>
      <c r="D29" s="81" t="s">
        <v>747</v>
      </c>
      <c r="E29" s="82"/>
      <c r="F29" s="82"/>
      <c r="G29" s="82"/>
      <c r="H29" s="82"/>
      <c r="I29" s="82"/>
      <c r="J29" s="82"/>
      <c r="K29" s="82"/>
      <c r="L29" s="82"/>
      <c r="M29" s="82"/>
      <c r="N29" s="82"/>
      <c r="O29" s="82"/>
      <c r="P29" s="82"/>
      <c r="Q29" s="83"/>
      <c r="R29" s="82"/>
      <c r="S29" s="82"/>
      <c r="T29" s="82"/>
      <c r="U29" s="82"/>
      <c r="V29" s="82"/>
      <c r="W29" s="82"/>
      <c r="X29" s="81"/>
      <c r="Y29" s="82"/>
      <c r="Z29" s="82"/>
      <c r="AA29" s="82"/>
      <c r="AB29" s="82"/>
      <c r="AC29" s="82"/>
      <c r="AD29" s="82"/>
      <c r="AE29" s="82"/>
      <c r="AF29" s="82"/>
      <c r="AG29" s="82"/>
      <c r="AH29" s="82"/>
      <c r="AI29" s="82"/>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row>
    <row r="30" spans="2:76" ht="23.25" customHeight="1">
      <c r="B30" s="7"/>
      <c r="C30" s="7"/>
      <c r="D30" s="81" t="s">
        <v>263</v>
      </c>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row>
  </sheetData>
  <mergeCells count="75">
    <mergeCell ref="BX25:BX27"/>
    <mergeCell ref="BS25:BS27"/>
    <mergeCell ref="BT25:BT27"/>
    <mergeCell ref="BU25:BU27"/>
    <mergeCell ref="BV25:BV27"/>
    <mergeCell ref="BW25:BW27"/>
    <mergeCell ref="BN25:BN27"/>
    <mergeCell ref="BO25:BO27"/>
    <mergeCell ref="BP25:BP27"/>
    <mergeCell ref="BQ25:BQ27"/>
    <mergeCell ref="BR25:BR27"/>
    <mergeCell ref="BG25:BG27"/>
    <mergeCell ref="BH25:BH27"/>
    <mergeCell ref="BK25:BK27"/>
    <mergeCell ref="BL25:BL27"/>
    <mergeCell ref="BM25:BM27"/>
    <mergeCell ref="BB25:BB27"/>
    <mergeCell ref="BC25:BC27"/>
    <mergeCell ref="BD25:BD27"/>
    <mergeCell ref="BE25:BE27"/>
    <mergeCell ref="BF25:BF27"/>
    <mergeCell ref="AW25:AW27"/>
    <mergeCell ref="AX25:AX27"/>
    <mergeCell ref="AY25:AY27"/>
    <mergeCell ref="AZ25:AZ27"/>
    <mergeCell ref="BA25:BA27"/>
    <mergeCell ref="AR25:AR27"/>
    <mergeCell ref="AS25:AS27"/>
    <mergeCell ref="AT25:AT27"/>
    <mergeCell ref="AU25:AU27"/>
    <mergeCell ref="AV25:AV27"/>
    <mergeCell ref="AM25:AM27"/>
    <mergeCell ref="AN25:AN27"/>
    <mergeCell ref="AO25:AO27"/>
    <mergeCell ref="AP25:AP27"/>
    <mergeCell ref="AQ25:AQ27"/>
    <mergeCell ref="AH25:AH27"/>
    <mergeCell ref="AI25:AI27"/>
    <mergeCell ref="AJ25:AJ27"/>
    <mergeCell ref="AK25:AK27"/>
    <mergeCell ref="AL25:AL27"/>
    <mergeCell ref="AC25:AC27"/>
    <mergeCell ref="AD25:AD27"/>
    <mergeCell ref="AE25:AE27"/>
    <mergeCell ref="AF25:AF27"/>
    <mergeCell ref="AG25:AG27"/>
    <mergeCell ref="X25:X27"/>
    <mergeCell ref="Y25:Y27"/>
    <mergeCell ref="Z25:Z27"/>
    <mergeCell ref="AA25:AA27"/>
    <mergeCell ref="AB25:AB27"/>
    <mergeCell ref="B23:C23"/>
    <mergeCell ref="D23:P24"/>
    <mergeCell ref="Q23:W24"/>
    <mergeCell ref="B24:C24"/>
    <mergeCell ref="B25:C27"/>
    <mergeCell ref="D25:P27"/>
    <mergeCell ref="Q25:Q27"/>
    <mergeCell ref="R25:R27"/>
    <mergeCell ref="S25:S27"/>
    <mergeCell ref="T25:T27"/>
    <mergeCell ref="U25:U27"/>
    <mergeCell ref="V25:V27"/>
    <mergeCell ref="W25:W27"/>
    <mergeCell ref="BM4:BW4"/>
    <mergeCell ref="B5:C6"/>
    <mergeCell ref="D5:P5"/>
    <mergeCell ref="Q5:Q6"/>
    <mergeCell ref="D6:E6"/>
    <mergeCell ref="K6:L6"/>
    <mergeCell ref="D2:I2"/>
    <mergeCell ref="D4:P4"/>
    <mergeCell ref="Q4:W4"/>
    <mergeCell ref="Y4:AF4"/>
    <mergeCell ref="AG4:BL4"/>
  </mergeCells>
  <phoneticPr fontId="3"/>
  <dataValidations count="1">
    <dataValidation type="list" allowBlank="1" sqref="Y3:Z3">
      <formula1>$Y$31:$Y$37</formula1>
    </dataValidation>
  </dataValidations>
  <pageMargins left="0.70866141732283472" right="0.51181102362204722" top="0.74803149606299213" bottom="0.74803149606299213" header="0.31496062992125984" footer="0.31496062992125984"/>
  <pageSetup paperSize="9" scale="52"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BT61"/>
  <sheetViews>
    <sheetView view="pageBreakPreview" zoomScale="70" zoomScaleNormal="100" zoomScaleSheetLayoutView="70" workbookViewId="0">
      <selection activeCell="Q38" sqref="Q38"/>
    </sheetView>
  </sheetViews>
  <sheetFormatPr defaultRowHeight="14.25"/>
  <cols>
    <col min="1" max="1" width="7.625" style="146" customWidth="1"/>
    <col min="2" max="5" width="7.625" style="154" customWidth="1"/>
    <col min="6" max="7" width="7.625" style="146" customWidth="1"/>
    <col min="8" max="8" width="7.625" style="147" customWidth="1"/>
    <col min="9" max="38" width="6.625" style="146" customWidth="1"/>
    <col min="39" max="39" width="6.625" style="148" customWidth="1"/>
    <col min="40" max="40" width="8.625" style="146" customWidth="1"/>
    <col min="41" max="44" width="8.625" style="154" customWidth="1"/>
    <col min="45" max="45" width="7.625" style="170" customWidth="1"/>
    <col min="46" max="49" width="7.625" style="171" customWidth="1"/>
    <col min="50" max="56" width="7.625" style="152" customWidth="1"/>
    <col min="57" max="57" width="9" style="146"/>
    <col min="58" max="71" width="9" style="147"/>
    <col min="72" max="16384" width="9" style="146"/>
  </cols>
  <sheetData>
    <row r="1" spans="1:71" ht="15" customHeight="1">
      <c r="A1" s="144" t="s">
        <v>382</v>
      </c>
      <c r="B1" s="145"/>
      <c r="C1" s="145"/>
      <c r="D1" s="145"/>
      <c r="E1" s="145"/>
      <c r="AN1" s="144" t="s">
        <v>383</v>
      </c>
      <c r="AO1" s="145"/>
      <c r="AP1" s="145"/>
      <c r="AQ1" s="145"/>
      <c r="AR1" s="145"/>
      <c r="AS1" s="149"/>
      <c r="AT1" s="150"/>
      <c r="AU1" s="151"/>
      <c r="AV1" s="151"/>
      <c r="AW1" s="152"/>
    </row>
    <row r="2" spans="1:71" ht="15" customHeight="1">
      <c r="A2" s="153"/>
      <c r="AN2" s="153"/>
      <c r="AS2" s="155"/>
      <c r="AT2" s="151"/>
      <c r="AU2" s="151"/>
      <c r="AV2" s="151"/>
      <c r="AW2" s="152"/>
    </row>
    <row r="3" spans="1:71" ht="15" customHeight="1">
      <c r="A3" s="156" t="s">
        <v>384</v>
      </c>
      <c r="B3" s="157"/>
      <c r="C3" s="158"/>
      <c r="D3" s="159"/>
      <c r="E3" s="160"/>
      <c r="F3" s="160"/>
      <c r="AG3" s="148"/>
      <c r="AH3" s="161"/>
      <c r="AI3" s="161"/>
      <c r="AJ3" s="161"/>
      <c r="AK3" s="161"/>
      <c r="AL3" s="145"/>
      <c r="AM3" s="161"/>
      <c r="AN3" s="156" t="s">
        <v>384</v>
      </c>
      <c r="AO3" s="162">
        <f>B3</f>
        <v>0</v>
      </c>
      <c r="AP3" s="156"/>
      <c r="AQ3" s="163"/>
      <c r="AR3" s="164"/>
      <c r="AS3" s="165"/>
      <c r="AT3" s="152"/>
      <c r="AU3" s="152"/>
      <c r="AV3" s="152"/>
      <c r="AW3" s="152"/>
      <c r="AY3" s="147"/>
      <c r="AZ3" s="147"/>
      <c r="BA3" s="147"/>
      <c r="BB3" s="147"/>
      <c r="BC3" s="147"/>
      <c r="BD3" s="147"/>
    </row>
    <row r="4" spans="1:71" ht="15" customHeight="1">
      <c r="A4" s="156" t="s">
        <v>385</v>
      </c>
      <c r="B4" s="157"/>
      <c r="C4" s="166"/>
      <c r="D4" s="156"/>
      <c r="E4" s="156" t="s">
        <v>386</v>
      </c>
      <c r="F4" s="167"/>
      <c r="AG4" s="148"/>
      <c r="AH4" s="161"/>
      <c r="AI4" s="161"/>
      <c r="AJ4" s="161"/>
      <c r="AK4" s="161"/>
      <c r="AL4" s="145"/>
      <c r="AM4" s="161"/>
      <c r="AN4" s="156" t="s">
        <v>385</v>
      </c>
      <c r="AO4" s="162">
        <f>B4</f>
        <v>0</v>
      </c>
      <c r="AP4" s="162"/>
      <c r="AQ4" s="156"/>
      <c r="AR4" s="156" t="str">
        <f>E4</f>
        <v>担当者：</v>
      </c>
      <c r="AS4" s="156">
        <f>F4</f>
        <v>0</v>
      </c>
      <c r="AT4" s="152"/>
      <c r="AU4" s="152"/>
      <c r="AV4" s="152"/>
      <c r="AW4" s="152"/>
      <c r="AY4" s="147"/>
      <c r="AZ4" s="147"/>
      <c r="BA4" s="147"/>
      <c r="BB4" s="147"/>
      <c r="BC4" s="147"/>
      <c r="BD4" s="147"/>
    </row>
    <row r="5" spans="1:71" ht="15" customHeight="1">
      <c r="A5" s="153"/>
      <c r="B5" s="168"/>
      <c r="C5" s="168"/>
      <c r="D5" s="168"/>
      <c r="E5" s="168"/>
      <c r="F5" s="153"/>
      <c r="G5" s="153"/>
      <c r="H5" s="169"/>
      <c r="AN5" s="153"/>
      <c r="AO5" s="145"/>
      <c r="AP5" s="145"/>
      <c r="AQ5" s="145"/>
      <c r="AR5" s="145"/>
    </row>
    <row r="6" spans="1:71" ht="15" customHeight="1">
      <c r="A6" s="172"/>
      <c r="B6" s="173" t="s">
        <v>387</v>
      </c>
      <c r="C6" s="168"/>
      <c r="D6" s="168"/>
      <c r="E6" s="168"/>
      <c r="F6" s="160"/>
      <c r="AN6" s="156" t="s">
        <v>388</v>
      </c>
      <c r="AO6" s="166" t="s">
        <v>389</v>
      </c>
      <c r="AP6" s="145"/>
      <c r="AQ6" s="145"/>
      <c r="AR6" s="145"/>
      <c r="AW6" s="152"/>
      <c r="BF6" s="174" t="s">
        <v>390</v>
      </c>
    </row>
    <row r="7" spans="1:71" ht="15" customHeight="1" thickBot="1">
      <c r="B7" s="145"/>
      <c r="C7" s="145"/>
      <c r="D7" s="145"/>
      <c r="E7" s="145"/>
      <c r="AO7" s="145"/>
      <c r="AP7" s="145"/>
      <c r="AQ7" s="145"/>
      <c r="AR7" s="145"/>
      <c r="AS7" s="149"/>
      <c r="BF7" s="175"/>
    </row>
    <row r="8" spans="1:71" s="153" customFormat="1" ht="15" customHeight="1">
      <c r="A8" s="176"/>
      <c r="B8" s="417" t="s">
        <v>391</v>
      </c>
      <c r="C8" s="418"/>
      <c r="D8" s="418"/>
      <c r="E8" s="418"/>
      <c r="F8" s="431" t="s">
        <v>392</v>
      </c>
      <c r="G8" s="432"/>
      <c r="H8" s="433"/>
      <c r="I8" s="434" t="s">
        <v>393</v>
      </c>
      <c r="J8" s="432"/>
      <c r="K8" s="432"/>
      <c r="L8" s="432"/>
      <c r="M8" s="432"/>
      <c r="N8" s="432"/>
      <c r="O8" s="432"/>
      <c r="P8" s="432"/>
      <c r="Q8" s="432"/>
      <c r="R8" s="432"/>
      <c r="S8" s="432"/>
      <c r="T8" s="432"/>
      <c r="U8" s="432"/>
      <c r="V8" s="432"/>
      <c r="W8" s="432"/>
      <c r="X8" s="433"/>
      <c r="Y8" s="434" t="s">
        <v>394</v>
      </c>
      <c r="Z8" s="432"/>
      <c r="AA8" s="432"/>
      <c r="AB8" s="432"/>
      <c r="AC8" s="432"/>
      <c r="AD8" s="432"/>
      <c r="AE8" s="432"/>
      <c r="AF8" s="433"/>
      <c r="AG8" s="434" t="s">
        <v>395</v>
      </c>
      <c r="AH8" s="432"/>
      <c r="AI8" s="432"/>
      <c r="AJ8" s="433"/>
      <c r="AK8" s="434" t="s">
        <v>396</v>
      </c>
      <c r="AL8" s="435"/>
      <c r="AM8" s="177"/>
      <c r="AN8" s="176"/>
      <c r="AO8" s="417" t="s">
        <v>391</v>
      </c>
      <c r="AP8" s="418"/>
      <c r="AQ8" s="418"/>
      <c r="AR8" s="418"/>
      <c r="AS8" s="419" t="s">
        <v>397</v>
      </c>
      <c r="AT8" s="420"/>
      <c r="AU8" s="420"/>
      <c r="AV8" s="421"/>
      <c r="AW8" s="422" t="s">
        <v>398</v>
      </c>
      <c r="AX8" s="423"/>
      <c r="AY8" s="423"/>
      <c r="AZ8" s="423"/>
      <c r="BA8" s="423"/>
      <c r="BB8" s="423"/>
      <c r="BC8" s="423"/>
      <c r="BD8" s="424"/>
      <c r="BF8" s="425" t="s">
        <v>399</v>
      </c>
      <c r="BG8" s="426"/>
      <c r="BH8" s="426"/>
      <c r="BI8" s="426"/>
      <c r="BJ8" s="426"/>
      <c r="BK8" s="426"/>
      <c r="BL8" s="426"/>
      <c r="BM8" s="426"/>
      <c r="BN8" s="178"/>
      <c r="BO8" s="178"/>
      <c r="BP8" s="178"/>
      <c r="BQ8" s="178"/>
      <c r="BR8" s="178"/>
      <c r="BS8" s="179"/>
    </row>
    <row r="9" spans="1:71" s="153" customFormat="1" ht="15" customHeight="1">
      <c r="A9" s="180" t="s">
        <v>400</v>
      </c>
      <c r="B9" s="427" t="s">
        <v>401</v>
      </c>
      <c r="C9" s="428"/>
      <c r="D9" s="427" t="s">
        <v>402</v>
      </c>
      <c r="E9" s="428"/>
      <c r="F9" s="181" t="s">
        <v>403</v>
      </c>
      <c r="G9" s="182" t="s">
        <v>404</v>
      </c>
      <c r="H9" s="183" t="s">
        <v>405</v>
      </c>
      <c r="I9" s="429" t="s">
        <v>406</v>
      </c>
      <c r="J9" s="430"/>
      <c r="K9" s="429" t="s">
        <v>407</v>
      </c>
      <c r="L9" s="430"/>
      <c r="M9" s="429" t="s">
        <v>408</v>
      </c>
      <c r="N9" s="430"/>
      <c r="O9" s="429" t="s">
        <v>409</v>
      </c>
      <c r="P9" s="430"/>
      <c r="Q9" s="429" t="s">
        <v>410</v>
      </c>
      <c r="R9" s="430"/>
      <c r="S9" s="429" t="s">
        <v>411</v>
      </c>
      <c r="T9" s="430"/>
      <c r="U9" s="429" t="s">
        <v>412</v>
      </c>
      <c r="V9" s="430"/>
      <c r="W9" s="429" t="s">
        <v>413</v>
      </c>
      <c r="X9" s="430"/>
      <c r="Y9" s="429" t="s">
        <v>406</v>
      </c>
      <c r="Z9" s="430"/>
      <c r="AA9" s="429" t="s">
        <v>407</v>
      </c>
      <c r="AB9" s="430"/>
      <c r="AC9" s="429" t="s">
        <v>408</v>
      </c>
      <c r="AD9" s="430"/>
      <c r="AE9" s="429" t="s">
        <v>409</v>
      </c>
      <c r="AF9" s="430"/>
      <c r="AG9" s="429" t="s">
        <v>406</v>
      </c>
      <c r="AH9" s="430"/>
      <c r="AI9" s="429" t="s">
        <v>408</v>
      </c>
      <c r="AJ9" s="430"/>
      <c r="AK9" s="429" t="s">
        <v>409</v>
      </c>
      <c r="AL9" s="436"/>
      <c r="AM9" s="177"/>
      <c r="AN9" s="180" t="s">
        <v>414</v>
      </c>
      <c r="AO9" s="427" t="s">
        <v>401</v>
      </c>
      <c r="AP9" s="428"/>
      <c r="AQ9" s="427" t="s">
        <v>402</v>
      </c>
      <c r="AR9" s="428"/>
      <c r="AS9" s="439" t="s">
        <v>415</v>
      </c>
      <c r="AT9" s="437" t="s">
        <v>416</v>
      </c>
      <c r="AU9" s="437" t="s">
        <v>417</v>
      </c>
      <c r="AV9" s="437" t="s">
        <v>418</v>
      </c>
      <c r="AW9" s="437" t="s">
        <v>406</v>
      </c>
      <c r="AX9" s="437" t="s">
        <v>407</v>
      </c>
      <c r="AY9" s="437" t="s">
        <v>408</v>
      </c>
      <c r="AZ9" s="437" t="s">
        <v>409</v>
      </c>
      <c r="BA9" s="437" t="s">
        <v>410</v>
      </c>
      <c r="BB9" s="437" t="s">
        <v>411</v>
      </c>
      <c r="BC9" s="437" t="s">
        <v>419</v>
      </c>
      <c r="BD9" s="445" t="s">
        <v>420</v>
      </c>
      <c r="BF9" s="447" t="s">
        <v>421</v>
      </c>
      <c r="BG9" s="441" t="s">
        <v>422</v>
      </c>
      <c r="BH9" s="441" t="s">
        <v>423</v>
      </c>
      <c r="BI9" s="441" t="s">
        <v>424</v>
      </c>
      <c r="BJ9" s="441" t="s">
        <v>425</v>
      </c>
      <c r="BK9" s="441" t="s">
        <v>426</v>
      </c>
      <c r="BL9" s="441" t="s">
        <v>427</v>
      </c>
      <c r="BM9" s="443" t="s">
        <v>428</v>
      </c>
      <c r="BN9" s="184" t="s">
        <v>429</v>
      </c>
      <c r="BO9" s="184" t="s">
        <v>430</v>
      </c>
      <c r="BP9" s="184" t="s">
        <v>431</v>
      </c>
      <c r="BQ9" s="184" t="s">
        <v>432</v>
      </c>
      <c r="BR9" s="184" t="s">
        <v>433</v>
      </c>
      <c r="BS9" s="185" t="s">
        <v>434</v>
      </c>
    </row>
    <row r="10" spans="1:71" s="195" customFormat="1" ht="15" customHeight="1" thickBot="1">
      <c r="A10" s="186"/>
      <c r="B10" s="187" t="s">
        <v>435</v>
      </c>
      <c r="C10" s="188" t="s">
        <v>436</v>
      </c>
      <c r="D10" s="187" t="s">
        <v>435</v>
      </c>
      <c r="E10" s="188" t="s">
        <v>436</v>
      </c>
      <c r="F10" s="189" t="s">
        <v>437</v>
      </c>
      <c r="G10" s="189" t="s">
        <v>438</v>
      </c>
      <c r="H10" s="189" t="s">
        <v>438</v>
      </c>
      <c r="I10" s="190" t="s">
        <v>439</v>
      </c>
      <c r="J10" s="190" t="s">
        <v>440</v>
      </c>
      <c r="K10" s="190" t="s">
        <v>439</v>
      </c>
      <c r="L10" s="190" t="s">
        <v>440</v>
      </c>
      <c r="M10" s="190" t="s">
        <v>439</v>
      </c>
      <c r="N10" s="190" t="s">
        <v>440</v>
      </c>
      <c r="O10" s="190" t="s">
        <v>439</v>
      </c>
      <c r="P10" s="190" t="s">
        <v>440</v>
      </c>
      <c r="Q10" s="190" t="s">
        <v>439</v>
      </c>
      <c r="R10" s="190" t="s">
        <v>440</v>
      </c>
      <c r="S10" s="190" t="s">
        <v>439</v>
      </c>
      <c r="T10" s="190" t="s">
        <v>440</v>
      </c>
      <c r="U10" s="190" t="s">
        <v>439</v>
      </c>
      <c r="V10" s="190" t="s">
        <v>440</v>
      </c>
      <c r="W10" s="190" t="s">
        <v>439</v>
      </c>
      <c r="X10" s="190" t="s">
        <v>440</v>
      </c>
      <c r="Y10" s="190" t="s">
        <v>439</v>
      </c>
      <c r="Z10" s="190" t="s">
        <v>440</v>
      </c>
      <c r="AA10" s="190" t="s">
        <v>439</v>
      </c>
      <c r="AB10" s="190" t="s">
        <v>440</v>
      </c>
      <c r="AC10" s="190" t="s">
        <v>439</v>
      </c>
      <c r="AD10" s="190" t="s">
        <v>440</v>
      </c>
      <c r="AE10" s="190" t="s">
        <v>439</v>
      </c>
      <c r="AF10" s="190" t="s">
        <v>440</v>
      </c>
      <c r="AG10" s="190" t="s">
        <v>439</v>
      </c>
      <c r="AH10" s="190" t="s">
        <v>440</v>
      </c>
      <c r="AI10" s="190" t="s">
        <v>439</v>
      </c>
      <c r="AJ10" s="190" t="s">
        <v>440</v>
      </c>
      <c r="AK10" s="190" t="s">
        <v>439</v>
      </c>
      <c r="AL10" s="191" t="s">
        <v>440</v>
      </c>
      <c r="AM10" s="192"/>
      <c r="AN10" s="186"/>
      <c r="AO10" s="193" t="s">
        <v>441</v>
      </c>
      <c r="AP10" s="194" t="s">
        <v>442</v>
      </c>
      <c r="AQ10" s="193" t="s">
        <v>441</v>
      </c>
      <c r="AR10" s="194" t="s">
        <v>442</v>
      </c>
      <c r="AS10" s="440"/>
      <c r="AT10" s="438"/>
      <c r="AU10" s="438"/>
      <c r="AV10" s="438"/>
      <c r="AW10" s="438"/>
      <c r="AX10" s="438"/>
      <c r="AY10" s="438"/>
      <c r="AZ10" s="438"/>
      <c r="BA10" s="438"/>
      <c r="BB10" s="438"/>
      <c r="BC10" s="438"/>
      <c r="BD10" s="446"/>
      <c r="BF10" s="448"/>
      <c r="BG10" s="442"/>
      <c r="BH10" s="442"/>
      <c r="BI10" s="442"/>
      <c r="BJ10" s="442"/>
      <c r="BK10" s="442"/>
      <c r="BL10" s="442"/>
      <c r="BM10" s="444"/>
      <c r="BN10" s="196"/>
      <c r="BO10" s="196"/>
      <c r="BP10" s="196"/>
      <c r="BQ10" s="196"/>
      <c r="BR10" s="196"/>
      <c r="BS10" s="197"/>
    </row>
    <row r="11" spans="1:71" s="153" customFormat="1" ht="15" customHeight="1">
      <c r="A11" s="198"/>
      <c r="B11" s="199"/>
      <c r="C11" s="200"/>
      <c r="D11" s="199"/>
      <c r="E11" s="200"/>
      <c r="F11" s="201"/>
      <c r="G11" s="202"/>
      <c r="H11" s="203">
        <f t="shared" ref="H11:H17" si="0">G11*(20+273)/(F11+273)</f>
        <v>0</v>
      </c>
      <c r="I11" s="204"/>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5"/>
      <c r="AM11" s="206"/>
      <c r="AN11" s="207">
        <f t="shared" ref="AN11:AR38" si="1">A11</f>
        <v>0</v>
      </c>
      <c r="AO11" s="208">
        <f t="shared" si="1"/>
        <v>0</v>
      </c>
      <c r="AP11" s="209">
        <f t="shared" si="1"/>
        <v>0</v>
      </c>
      <c r="AQ11" s="208">
        <f t="shared" si="1"/>
        <v>0</v>
      </c>
      <c r="AR11" s="209">
        <f t="shared" si="1"/>
        <v>0</v>
      </c>
      <c r="AS11" s="210" t="e">
        <f t="shared" ref="AS11:AS38" si="2">1000/96.06*(Y11-Z11+AG11-AH11)*20/H11</f>
        <v>#DIV/0!</v>
      </c>
      <c r="AT11" s="211" t="s">
        <v>443</v>
      </c>
      <c r="AU11" s="211" t="s">
        <v>443</v>
      </c>
      <c r="AV11" s="212" t="e">
        <f t="shared" ref="AV11:AV38" si="3">1000/18.04*(AE11-AF11+AK11-AL11)*20/H11</f>
        <v>#DIV/0!</v>
      </c>
      <c r="AW11" s="213" t="e">
        <f t="shared" ref="AW11:AW17" si="4">1000/96.06*(I11-J11)*20/H11</f>
        <v>#DIV/0!</v>
      </c>
      <c r="AX11" s="213" t="e">
        <f t="shared" ref="AX11:AX17" si="5">1000/62.01*(K11-L11)*20/H11</f>
        <v>#DIV/0!</v>
      </c>
      <c r="AY11" s="213" t="e">
        <f t="shared" ref="AY11:AY17" si="6">1000/35.45*(M11-N11)*20/H11</f>
        <v>#DIV/0!</v>
      </c>
      <c r="AZ11" s="214" t="e">
        <f t="shared" ref="AZ11:AZ17" si="7">1000/18.04*(O11-P11)*20/H11</f>
        <v>#DIV/0!</v>
      </c>
      <c r="BA11" s="214" t="e">
        <f t="shared" ref="BA11:BA17" si="8">1000/22.99*(Q11-R11)*20/H11</f>
        <v>#DIV/0!</v>
      </c>
      <c r="BB11" s="214" t="e">
        <f t="shared" ref="BB11:BB17" si="9">1000/39.1*(S11-T11)*20/H11</f>
        <v>#DIV/0!</v>
      </c>
      <c r="BC11" s="214" t="e">
        <f t="shared" ref="BC11:BC17" si="10">1000/24.31*(U11-V11)*20/H11</f>
        <v>#DIV/0!</v>
      </c>
      <c r="BD11" s="215" t="e">
        <f t="shared" ref="BD11:BD17" si="11">1000/40*(W11-X11)*20/H11</f>
        <v>#DIV/0!</v>
      </c>
      <c r="BF11" s="216">
        <f t="shared" ref="BF11:BF38" si="12">(I11-J11)/48.03*1000</f>
        <v>0</v>
      </c>
      <c r="BG11" s="217">
        <f t="shared" ref="BG11:BG38" si="13">(K11-L11)/62.01*1000</f>
        <v>0</v>
      </c>
      <c r="BH11" s="217">
        <f t="shared" ref="BH11:BH38" si="14">(M11-N11)/35.45*1000</f>
        <v>0</v>
      </c>
      <c r="BI11" s="217">
        <f t="shared" ref="BI11:BI38" si="15">(O11-P11)/18.04*1000</f>
        <v>0</v>
      </c>
      <c r="BJ11" s="217">
        <f t="shared" ref="BJ11:BJ38" si="16">(Q11-R11)/22.99*1000</f>
        <v>0</v>
      </c>
      <c r="BK11" s="217">
        <f t="shared" ref="BK11:BK38" si="17">(S11-T11)/39.1*1000</f>
        <v>0</v>
      </c>
      <c r="BL11" s="217">
        <f t="shared" ref="BL11:BL38" si="18">(U11-V11)/12.16*1000</f>
        <v>0</v>
      </c>
      <c r="BM11" s="217">
        <f t="shared" ref="BM11:BM38" si="19">(W11-X11)/20.04*1000</f>
        <v>0</v>
      </c>
      <c r="BN11" s="217">
        <f t="shared" ref="BN11:BN38" si="20">SUM(BF11:BH11)</f>
        <v>0</v>
      </c>
      <c r="BO11" s="217">
        <f t="shared" ref="BO11:BO38" si="21">SUM(BI11:BM11)</f>
        <v>0</v>
      </c>
      <c r="BP11" s="217">
        <f t="shared" ref="BP11:BP38" si="22">BN11+BO11</f>
        <v>0</v>
      </c>
      <c r="BQ11" s="217" t="e">
        <f t="shared" ref="BQ11:BQ38" si="23">(BO11-BN11)/BP11*100</f>
        <v>#DIV/0!</v>
      </c>
      <c r="BR11" s="217">
        <f t="shared" ref="BR11:BR38" si="24">IF(BP11&lt;50,30,IF(BP11&lt;=100,15,8))</f>
        <v>30</v>
      </c>
      <c r="BS11" s="218" t="e">
        <f t="shared" ref="BS11:BS38" si="25">IF(ABS(BQ11)&lt;BR11,"○","×")</f>
        <v>#DIV/0!</v>
      </c>
    </row>
    <row r="12" spans="1:71" s="153" customFormat="1" ht="15" customHeight="1">
      <c r="A12" s="198"/>
      <c r="B12" s="199"/>
      <c r="C12" s="200"/>
      <c r="D12" s="199"/>
      <c r="E12" s="200"/>
      <c r="F12" s="201"/>
      <c r="G12" s="202"/>
      <c r="H12" s="203">
        <f t="shared" si="0"/>
        <v>0</v>
      </c>
      <c r="I12" s="204"/>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5"/>
      <c r="AM12" s="219"/>
      <c r="AN12" s="207">
        <f t="shared" si="1"/>
        <v>0</v>
      </c>
      <c r="AO12" s="208">
        <f t="shared" si="1"/>
        <v>0</v>
      </c>
      <c r="AP12" s="209">
        <f t="shared" si="1"/>
        <v>0</v>
      </c>
      <c r="AQ12" s="208">
        <f t="shared" si="1"/>
        <v>0</v>
      </c>
      <c r="AR12" s="209">
        <f t="shared" si="1"/>
        <v>0</v>
      </c>
      <c r="AS12" s="210" t="e">
        <f t="shared" si="2"/>
        <v>#DIV/0!</v>
      </c>
      <c r="AT12" s="213" t="e">
        <f>1000/62.01*(AA12-AB12)*20/H12</f>
        <v>#DIV/0!</v>
      </c>
      <c r="AU12" s="211" t="s">
        <v>443</v>
      </c>
      <c r="AV12" s="212" t="e">
        <f t="shared" si="3"/>
        <v>#DIV/0!</v>
      </c>
      <c r="AW12" s="213" t="e">
        <f t="shared" si="4"/>
        <v>#DIV/0!</v>
      </c>
      <c r="AX12" s="213" t="e">
        <f t="shared" si="5"/>
        <v>#DIV/0!</v>
      </c>
      <c r="AY12" s="213" t="e">
        <f t="shared" si="6"/>
        <v>#DIV/0!</v>
      </c>
      <c r="AZ12" s="214" t="e">
        <f t="shared" si="7"/>
        <v>#DIV/0!</v>
      </c>
      <c r="BA12" s="214" t="e">
        <f t="shared" si="8"/>
        <v>#DIV/0!</v>
      </c>
      <c r="BB12" s="214" t="e">
        <f t="shared" si="9"/>
        <v>#DIV/0!</v>
      </c>
      <c r="BC12" s="214" t="e">
        <f t="shared" si="10"/>
        <v>#DIV/0!</v>
      </c>
      <c r="BD12" s="215" t="e">
        <f t="shared" si="11"/>
        <v>#DIV/0!</v>
      </c>
      <c r="BF12" s="220">
        <f t="shared" si="12"/>
        <v>0</v>
      </c>
      <c r="BG12" s="221">
        <f t="shared" si="13"/>
        <v>0</v>
      </c>
      <c r="BH12" s="221">
        <f t="shared" si="14"/>
        <v>0</v>
      </c>
      <c r="BI12" s="221">
        <f t="shared" si="15"/>
        <v>0</v>
      </c>
      <c r="BJ12" s="221">
        <f t="shared" si="16"/>
        <v>0</v>
      </c>
      <c r="BK12" s="221">
        <f t="shared" si="17"/>
        <v>0</v>
      </c>
      <c r="BL12" s="221">
        <f t="shared" si="18"/>
        <v>0</v>
      </c>
      <c r="BM12" s="221">
        <f t="shared" si="19"/>
        <v>0</v>
      </c>
      <c r="BN12" s="221">
        <f t="shared" si="20"/>
        <v>0</v>
      </c>
      <c r="BO12" s="221">
        <f t="shared" si="21"/>
        <v>0</v>
      </c>
      <c r="BP12" s="221">
        <f t="shared" si="22"/>
        <v>0</v>
      </c>
      <c r="BQ12" s="221" t="e">
        <f t="shared" si="23"/>
        <v>#DIV/0!</v>
      </c>
      <c r="BR12" s="221">
        <f t="shared" si="24"/>
        <v>30</v>
      </c>
      <c r="BS12" s="222" t="e">
        <f t="shared" si="25"/>
        <v>#DIV/0!</v>
      </c>
    </row>
    <row r="13" spans="1:71" s="153" customFormat="1" ht="15" customHeight="1">
      <c r="A13" s="198"/>
      <c r="B13" s="199"/>
      <c r="C13" s="200"/>
      <c r="D13" s="199"/>
      <c r="E13" s="200"/>
      <c r="F13" s="201"/>
      <c r="G13" s="202"/>
      <c r="H13" s="203">
        <f t="shared" si="0"/>
        <v>0</v>
      </c>
      <c r="I13" s="204"/>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5"/>
      <c r="AM13" s="159"/>
      <c r="AN13" s="207">
        <f t="shared" si="1"/>
        <v>0</v>
      </c>
      <c r="AO13" s="208">
        <f t="shared" si="1"/>
        <v>0</v>
      </c>
      <c r="AP13" s="209">
        <f t="shared" si="1"/>
        <v>0</v>
      </c>
      <c r="AQ13" s="208">
        <f t="shared" si="1"/>
        <v>0</v>
      </c>
      <c r="AR13" s="209">
        <f t="shared" si="1"/>
        <v>0</v>
      </c>
      <c r="AS13" s="210" t="e">
        <f t="shared" si="2"/>
        <v>#DIV/0!</v>
      </c>
      <c r="AT13" s="213" t="e">
        <f>1000/62.01*(AA13-AB13)*20/H13</f>
        <v>#DIV/0!</v>
      </c>
      <c r="AU13" s="211" t="s">
        <v>443</v>
      </c>
      <c r="AV13" s="212" t="e">
        <f t="shared" si="3"/>
        <v>#DIV/0!</v>
      </c>
      <c r="AW13" s="213" t="e">
        <f t="shared" si="4"/>
        <v>#DIV/0!</v>
      </c>
      <c r="AX13" s="213" t="e">
        <f t="shared" si="5"/>
        <v>#DIV/0!</v>
      </c>
      <c r="AY13" s="213" t="e">
        <f t="shared" si="6"/>
        <v>#DIV/0!</v>
      </c>
      <c r="AZ13" s="214" t="e">
        <f t="shared" si="7"/>
        <v>#DIV/0!</v>
      </c>
      <c r="BA13" s="214" t="e">
        <f t="shared" si="8"/>
        <v>#DIV/0!</v>
      </c>
      <c r="BB13" s="214" t="e">
        <f t="shared" si="9"/>
        <v>#DIV/0!</v>
      </c>
      <c r="BC13" s="214" t="e">
        <f t="shared" si="10"/>
        <v>#DIV/0!</v>
      </c>
      <c r="BD13" s="215" t="e">
        <f t="shared" si="11"/>
        <v>#DIV/0!</v>
      </c>
      <c r="BF13" s="220">
        <f t="shared" si="12"/>
        <v>0</v>
      </c>
      <c r="BG13" s="221">
        <f t="shared" si="13"/>
        <v>0</v>
      </c>
      <c r="BH13" s="221">
        <f t="shared" si="14"/>
        <v>0</v>
      </c>
      <c r="BI13" s="221">
        <f t="shared" si="15"/>
        <v>0</v>
      </c>
      <c r="BJ13" s="221">
        <f t="shared" si="16"/>
        <v>0</v>
      </c>
      <c r="BK13" s="221">
        <f t="shared" si="17"/>
        <v>0</v>
      </c>
      <c r="BL13" s="221">
        <f t="shared" si="18"/>
        <v>0</v>
      </c>
      <c r="BM13" s="221">
        <f t="shared" si="19"/>
        <v>0</v>
      </c>
      <c r="BN13" s="221">
        <f t="shared" si="20"/>
        <v>0</v>
      </c>
      <c r="BO13" s="221">
        <f t="shared" si="21"/>
        <v>0</v>
      </c>
      <c r="BP13" s="221">
        <f t="shared" si="22"/>
        <v>0</v>
      </c>
      <c r="BQ13" s="221" t="e">
        <f t="shared" si="23"/>
        <v>#DIV/0!</v>
      </c>
      <c r="BR13" s="221">
        <f t="shared" si="24"/>
        <v>30</v>
      </c>
      <c r="BS13" s="222" t="e">
        <f t="shared" si="25"/>
        <v>#DIV/0!</v>
      </c>
    </row>
    <row r="14" spans="1:71" s="153" customFormat="1" ht="15" customHeight="1">
      <c r="A14" s="198"/>
      <c r="B14" s="199"/>
      <c r="C14" s="200"/>
      <c r="D14" s="199"/>
      <c r="E14" s="200"/>
      <c r="F14" s="201"/>
      <c r="G14" s="202"/>
      <c r="H14" s="203">
        <f t="shared" si="0"/>
        <v>0</v>
      </c>
      <c r="I14" s="204"/>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5"/>
      <c r="AM14" s="159"/>
      <c r="AN14" s="207">
        <f t="shared" si="1"/>
        <v>0</v>
      </c>
      <c r="AO14" s="208">
        <f t="shared" si="1"/>
        <v>0</v>
      </c>
      <c r="AP14" s="209">
        <f t="shared" si="1"/>
        <v>0</v>
      </c>
      <c r="AQ14" s="208">
        <f t="shared" si="1"/>
        <v>0</v>
      </c>
      <c r="AR14" s="209">
        <f t="shared" si="1"/>
        <v>0</v>
      </c>
      <c r="AS14" s="210" t="e">
        <f t="shared" si="2"/>
        <v>#DIV/0!</v>
      </c>
      <c r="AT14" s="211" t="s">
        <v>443</v>
      </c>
      <c r="AU14" s="203" t="e">
        <f>1000/35.45*(AI14-AJ14)*20/H14</f>
        <v>#DIV/0!</v>
      </c>
      <c r="AV14" s="212" t="e">
        <f t="shared" si="3"/>
        <v>#DIV/0!</v>
      </c>
      <c r="AW14" s="213" t="e">
        <f t="shared" si="4"/>
        <v>#DIV/0!</v>
      </c>
      <c r="AX14" s="213" t="e">
        <f t="shared" si="5"/>
        <v>#DIV/0!</v>
      </c>
      <c r="AY14" s="213" t="e">
        <f t="shared" si="6"/>
        <v>#DIV/0!</v>
      </c>
      <c r="AZ14" s="214" t="e">
        <f t="shared" si="7"/>
        <v>#DIV/0!</v>
      </c>
      <c r="BA14" s="214" t="e">
        <f t="shared" si="8"/>
        <v>#DIV/0!</v>
      </c>
      <c r="BB14" s="214" t="e">
        <f t="shared" si="9"/>
        <v>#DIV/0!</v>
      </c>
      <c r="BC14" s="214" t="e">
        <f t="shared" si="10"/>
        <v>#DIV/0!</v>
      </c>
      <c r="BD14" s="215" t="e">
        <f t="shared" si="11"/>
        <v>#DIV/0!</v>
      </c>
      <c r="BF14" s="220">
        <f t="shared" si="12"/>
        <v>0</v>
      </c>
      <c r="BG14" s="221">
        <f t="shared" si="13"/>
        <v>0</v>
      </c>
      <c r="BH14" s="221">
        <f t="shared" si="14"/>
        <v>0</v>
      </c>
      <c r="BI14" s="221">
        <f t="shared" si="15"/>
        <v>0</v>
      </c>
      <c r="BJ14" s="221">
        <f t="shared" si="16"/>
        <v>0</v>
      </c>
      <c r="BK14" s="221">
        <f t="shared" si="17"/>
        <v>0</v>
      </c>
      <c r="BL14" s="221">
        <f t="shared" si="18"/>
        <v>0</v>
      </c>
      <c r="BM14" s="221">
        <f t="shared" si="19"/>
        <v>0</v>
      </c>
      <c r="BN14" s="221">
        <f t="shared" si="20"/>
        <v>0</v>
      </c>
      <c r="BO14" s="221">
        <f t="shared" si="21"/>
        <v>0</v>
      </c>
      <c r="BP14" s="221">
        <f t="shared" si="22"/>
        <v>0</v>
      </c>
      <c r="BQ14" s="221" t="e">
        <f t="shared" si="23"/>
        <v>#DIV/0!</v>
      </c>
      <c r="BR14" s="221">
        <f t="shared" si="24"/>
        <v>30</v>
      </c>
      <c r="BS14" s="222" t="e">
        <f t="shared" si="25"/>
        <v>#DIV/0!</v>
      </c>
    </row>
    <row r="15" spans="1:71" s="153" customFormat="1" ht="15" customHeight="1">
      <c r="A15" s="198"/>
      <c r="B15" s="199"/>
      <c r="C15" s="200"/>
      <c r="D15" s="199"/>
      <c r="E15" s="200"/>
      <c r="F15" s="201"/>
      <c r="G15" s="202"/>
      <c r="H15" s="203">
        <f t="shared" si="0"/>
        <v>0</v>
      </c>
      <c r="I15" s="204"/>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5"/>
      <c r="AM15" s="159"/>
      <c r="AN15" s="207">
        <f t="shared" si="1"/>
        <v>0</v>
      </c>
      <c r="AO15" s="208">
        <f t="shared" si="1"/>
        <v>0</v>
      </c>
      <c r="AP15" s="209">
        <f t="shared" si="1"/>
        <v>0</v>
      </c>
      <c r="AQ15" s="208">
        <f t="shared" si="1"/>
        <v>0</v>
      </c>
      <c r="AR15" s="209">
        <f t="shared" si="1"/>
        <v>0</v>
      </c>
      <c r="AS15" s="210" t="e">
        <f t="shared" si="2"/>
        <v>#DIV/0!</v>
      </c>
      <c r="AT15" s="211" t="s">
        <v>443</v>
      </c>
      <c r="AU15" s="211" t="s">
        <v>443</v>
      </c>
      <c r="AV15" s="212" t="e">
        <f t="shared" si="3"/>
        <v>#DIV/0!</v>
      </c>
      <c r="AW15" s="213" t="e">
        <f t="shared" si="4"/>
        <v>#DIV/0!</v>
      </c>
      <c r="AX15" s="213" t="e">
        <f t="shared" si="5"/>
        <v>#DIV/0!</v>
      </c>
      <c r="AY15" s="213" t="e">
        <f t="shared" si="6"/>
        <v>#DIV/0!</v>
      </c>
      <c r="AZ15" s="214" t="e">
        <f t="shared" si="7"/>
        <v>#DIV/0!</v>
      </c>
      <c r="BA15" s="214" t="e">
        <f t="shared" si="8"/>
        <v>#DIV/0!</v>
      </c>
      <c r="BB15" s="214" t="e">
        <f t="shared" si="9"/>
        <v>#DIV/0!</v>
      </c>
      <c r="BC15" s="214" t="e">
        <f t="shared" si="10"/>
        <v>#DIV/0!</v>
      </c>
      <c r="BD15" s="215" t="e">
        <f t="shared" si="11"/>
        <v>#DIV/0!</v>
      </c>
      <c r="BF15" s="220">
        <f t="shared" si="12"/>
        <v>0</v>
      </c>
      <c r="BG15" s="221">
        <f t="shared" si="13"/>
        <v>0</v>
      </c>
      <c r="BH15" s="221">
        <f t="shared" si="14"/>
        <v>0</v>
      </c>
      <c r="BI15" s="221">
        <f t="shared" si="15"/>
        <v>0</v>
      </c>
      <c r="BJ15" s="221">
        <f t="shared" si="16"/>
        <v>0</v>
      </c>
      <c r="BK15" s="221">
        <f t="shared" si="17"/>
        <v>0</v>
      </c>
      <c r="BL15" s="221">
        <f t="shared" si="18"/>
        <v>0</v>
      </c>
      <c r="BM15" s="221">
        <f t="shared" si="19"/>
        <v>0</v>
      </c>
      <c r="BN15" s="221">
        <f t="shared" si="20"/>
        <v>0</v>
      </c>
      <c r="BO15" s="221">
        <f t="shared" si="21"/>
        <v>0</v>
      </c>
      <c r="BP15" s="221">
        <f t="shared" si="22"/>
        <v>0</v>
      </c>
      <c r="BQ15" s="221" t="e">
        <f t="shared" si="23"/>
        <v>#DIV/0!</v>
      </c>
      <c r="BR15" s="221">
        <f t="shared" si="24"/>
        <v>30</v>
      </c>
      <c r="BS15" s="222" t="e">
        <f t="shared" si="25"/>
        <v>#DIV/0!</v>
      </c>
    </row>
    <row r="16" spans="1:71" s="153" customFormat="1" ht="15" customHeight="1">
      <c r="A16" s="198"/>
      <c r="B16" s="199"/>
      <c r="C16" s="200"/>
      <c r="D16" s="199"/>
      <c r="E16" s="200"/>
      <c r="F16" s="201"/>
      <c r="G16" s="202"/>
      <c r="H16" s="203">
        <f t="shared" si="0"/>
        <v>0</v>
      </c>
      <c r="I16" s="204"/>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5"/>
      <c r="AM16" s="159"/>
      <c r="AN16" s="207">
        <f t="shared" si="1"/>
        <v>0</v>
      </c>
      <c r="AO16" s="208">
        <f t="shared" si="1"/>
        <v>0</v>
      </c>
      <c r="AP16" s="209">
        <f t="shared" si="1"/>
        <v>0</v>
      </c>
      <c r="AQ16" s="208">
        <f t="shared" si="1"/>
        <v>0</v>
      </c>
      <c r="AR16" s="209">
        <f t="shared" si="1"/>
        <v>0</v>
      </c>
      <c r="AS16" s="210" t="e">
        <f t="shared" si="2"/>
        <v>#DIV/0!</v>
      </c>
      <c r="AT16" s="213" t="e">
        <f>1000/62.01*(AA16-AB16)*20/H16</f>
        <v>#DIV/0!</v>
      </c>
      <c r="AU16" s="211" t="s">
        <v>443</v>
      </c>
      <c r="AV16" s="212" t="e">
        <f t="shared" si="3"/>
        <v>#DIV/0!</v>
      </c>
      <c r="AW16" s="213" t="e">
        <f t="shared" si="4"/>
        <v>#DIV/0!</v>
      </c>
      <c r="AX16" s="213" t="e">
        <f t="shared" si="5"/>
        <v>#DIV/0!</v>
      </c>
      <c r="AY16" s="213" t="e">
        <f t="shared" si="6"/>
        <v>#DIV/0!</v>
      </c>
      <c r="AZ16" s="214" t="e">
        <f t="shared" si="7"/>
        <v>#DIV/0!</v>
      </c>
      <c r="BA16" s="214" t="e">
        <f t="shared" si="8"/>
        <v>#DIV/0!</v>
      </c>
      <c r="BB16" s="214" t="e">
        <f t="shared" si="9"/>
        <v>#DIV/0!</v>
      </c>
      <c r="BC16" s="214" t="e">
        <f t="shared" si="10"/>
        <v>#DIV/0!</v>
      </c>
      <c r="BD16" s="215" t="e">
        <f t="shared" si="11"/>
        <v>#DIV/0!</v>
      </c>
      <c r="BF16" s="220">
        <f t="shared" si="12"/>
        <v>0</v>
      </c>
      <c r="BG16" s="221">
        <f t="shared" si="13"/>
        <v>0</v>
      </c>
      <c r="BH16" s="221">
        <f t="shared" si="14"/>
        <v>0</v>
      </c>
      <c r="BI16" s="221">
        <f t="shared" si="15"/>
        <v>0</v>
      </c>
      <c r="BJ16" s="221">
        <f t="shared" si="16"/>
        <v>0</v>
      </c>
      <c r="BK16" s="221">
        <f t="shared" si="17"/>
        <v>0</v>
      </c>
      <c r="BL16" s="221">
        <f t="shared" si="18"/>
        <v>0</v>
      </c>
      <c r="BM16" s="221">
        <f t="shared" si="19"/>
        <v>0</v>
      </c>
      <c r="BN16" s="221">
        <f t="shared" si="20"/>
        <v>0</v>
      </c>
      <c r="BO16" s="221">
        <f t="shared" si="21"/>
        <v>0</v>
      </c>
      <c r="BP16" s="221">
        <f t="shared" si="22"/>
        <v>0</v>
      </c>
      <c r="BQ16" s="221" t="e">
        <f t="shared" si="23"/>
        <v>#DIV/0!</v>
      </c>
      <c r="BR16" s="221">
        <f t="shared" si="24"/>
        <v>30</v>
      </c>
      <c r="BS16" s="222" t="e">
        <f t="shared" si="25"/>
        <v>#DIV/0!</v>
      </c>
    </row>
    <row r="17" spans="1:72" s="158" customFormat="1" ht="15" customHeight="1">
      <c r="A17" s="223"/>
      <c r="B17" s="224"/>
      <c r="C17" s="225"/>
      <c r="D17" s="224"/>
      <c r="E17" s="225"/>
      <c r="F17" s="226"/>
      <c r="G17" s="227"/>
      <c r="H17" s="228">
        <f t="shared" si="0"/>
        <v>0</v>
      </c>
      <c r="I17" s="229"/>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30"/>
      <c r="AN17" s="231">
        <f t="shared" si="1"/>
        <v>0</v>
      </c>
      <c r="AO17" s="232">
        <f t="shared" si="1"/>
        <v>0</v>
      </c>
      <c r="AP17" s="233">
        <f t="shared" si="1"/>
        <v>0</v>
      </c>
      <c r="AQ17" s="232">
        <f t="shared" si="1"/>
        <v>0</v>
      </c>
      <c r="AR17" s="233">
        <f t="shared" si="1"/>
        <v>0</v>
      </c>
      <c r="AS17" s="234" t="e">
        <f t="shared" si="2"/>
        <v>#DIV/0!</v>
      </c>
      <c r="AT17" s="235" t="s">
        <v>443</v>
      </c>
      <c r="AU17" s="235" t="s">
        <v>443</v>
      </c>
      <c r="AV17" s="236" t="e">
        <f t="shared" si="3"/>
        <v>#DIV/0!</v>
      </c>
      <c r="AW17" s="237" t="e">
        <f t="shared" si="4"/>
        <v>#DIV/0!</v>
      </c>
      <c r="AX17" s="237" t="e">
        <f t="shared" si="5"/>
        <v>#DIV/0!</v>
      </c>
      <c r="AY17" s="237" t="e">
        <f t="shared" si="6"/>
        <v>#DIV/0!</v>
      </c>
      <c r="AZ17" s="238" t="e">
        <f t="shared" si="7"/>
        <v>#DIV/0!</v>
      </c>
      <c r="BA17" s="238" t="e">
        <f t="shared" si="8"/>
        <v>#DIV/0!</v>
      </c>
      <c r="BB17" s="238" t="e">
        <f t="shared" si="9"/>
        <v>#DIV/0!</v>
      </c>
      <c r="BC17" s="238" t="e">
        <f t="shared" si="10"/>
        <v>#DIV/0!</v>
      </c>
      <c r="BD17" s="239" t="e">
        <f t="shared" si="11"/>
        <v>#DIV/0!</v>
      </c>
      <c r="BF17" s="220">
        <f t="shared" si="12"/>
        <v>0</v>
      </c>
      <c r="BG17" s="221">
        <f t="shared" si="13"/>
        <v>0</v>
      </c>
      <c r="BH17" s="221">
        <f t="shared" si="14"/>
        <v>0</v>
      </c>
      <c r="BI17" s="221">
        <f t="shared" si="15"/>
        <v>0</v>
      </c>
      <c r="BJ17" s="221">
        <f t="shared" si="16"/>
        <v>0</v>
      </c>
      <c r="BK17" s="221">
        <f t="shared" si="17"/>
        <v>0</v>
      </c>
      <c r="BL17" s="221">
        <f t="shared" si="18"/>
        <v>0</v>
      </c>
      <c r="BM17" s="221">
        <f t="shared" si="19"/>
        <v>0</v>
      </c>
      <c r="BN17" s="221">
        <f t="shared" si="20"/>
        <v>0</v>
      </c>
      <c r="BO17" s="221">
        <f t="shared" si="21"/>
        <v>0</v>
      </c>
      <c r="BP17" s="221">
        <f t="shared" si="22"/>
        <v>0</v>
      </c>
      <c r="BQ17" s="221" t="e">
        <f t="shared" si="23"/>
        <v>#DIV/0!</v>
      </c>
      <c r="BR17" s="221">
        <f t="shared" si="24"/>
        <v>30</v>
      </c>
      <c r="BS17" s="222" t="e">
        <f t="shared" si="25"/>
        <v>#DIV/0!</v>
      </c>
    </row>
    <row r="18" spans="1:72" s="153" customFormat="1" ht="15" customHeight="1">
      <c r="A18" s="198"/>
      <c r="B18" s="199"/>
      <c r="C18" s="200"/>
      <c r="D18" s="199"/>
      <c r="E18" s="200"/>
      <c r="F18" s="201"/>
      <c r="G18" s="202"/>
      <c r="H18" s="203"/>
      <c r="I18" s="204"/>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5"/>
      <c r="AM18" s="159"/>
      <c r="AN18" s="207">
        <f t="shared" si="1"/>
        <v>0</v>
      </c>
      <c r="AO18" s="208">
        <f t="shared" si="1"/>
        <v>0</v>
      </c>
      <c r="AP18" s="209">
        <f t="shared" si="1"/>
        <v>0</v>
      </c>
      <c r="AQ18" s="208">
        <f t="shared" si="1"/>
        <v>0</v>
      </c>
      <c r="AR18" s="209">
        <f t="shared" si="1"/>
        <v>0</v>
      </c>
      <c r="AS18" s="240" t="e">
        <f t="shared" si="2"/>
        <v>#DIV/0!</v>
      </c>
      <c r="AT18" s="203" t="e">
        <f t="shared" ref="AT18:AT38" si="26">1000/62.01*(AA18-AB18)*20/H18</f>
        <v>#DIV/0!</v>
      </c>
      <c r="AU18" s="203" t="e">
        <f t="shared" ref="AU18:AU38" si="27">1000/35.45*(AC18-AD18+AI18-AJ18)*20/H18</f>
        <v>#DIV/0!</v>
      </c>
      <c r="AV18" s="203" t="e">
        <f t="shared" si="3"/>
        <v>#DIV/0!</v>
      </c>
      <c r="AW18" s="203" t="e">
        <f t="shared" ref="AW18:AW24" si="28">1000/96.06*(I18-J18)*40/H18</f>
        <v>#DIV/0!</v>
      </c>
      <c r="AX18" s="203" t="e">
        <f t="shared" ref="AX18:AX24" si="29">1000/62.01*(K18-L18)*40/H18</f>
        <v>#DIV/0!</v>
      </c>
      <c r="AY18" s="203" t="e">
        <f t="shared" ref="AY18:AY24" si="30">1000/35.45*(M18-N18)*40/H18</f>
        <v>#DIV/0!</v>
      </c>
      <c r="AZ18" s="241" t="e">
        <f t="shared" ref="AZ18:AZ24" si="31">1000/18.04*(O18-P18)*40/H18</f>
        <v>#DIV/0!</v>
      </c>
      <c r="BA18" s="241" t="e">
        <f t="shared" ref="BA18:BA24" si="32">1000/22.99*(Q18-R18)*40/H18</f>
        <v>#DIV/0!</v>
      </c>
      <c r="BB18" s="241" t="e">
        <f t="shared" ref="BB18:BB24" si="33">1000/39.1*(S18-T18)*40/H18</f>
        <v>#DIV/0!</v>
      </c>
      <c r="BC18" s="241" t="e">
        <f t="shared" ref="BC18:BC24" si="34">1000/24.31*(U18-V18)*40/H18</f>
        <v>#DIV/0!</v>
      </c>
      <c r="BD18" s="242" t="e">
        <f t="shared" ref="BD18:BD24" si="35">1000/40*(W18-X18)*40/H18</f>
        <v>#DIV/0!</v>
      </c>
      <c r="BF18" s="243">
        <f t="shared" si="12"/>
        <v>0</v>
      </c>
      <c r="BG18" s="244">
        <f t="shared" si="13"/>
        <v>0</v>
      </c>
      <c r="BH18" s="244">
        <f t="shared" si="14"/>
        <v>0</v>
      </c>
      <c r="BI18" s="244">
        <f t="shared" si="15"/>
        <v>0</v>
      </c>
      <c r="BJ18" s="244">
        <f t="shared" si="16"/>
        <v>0</v>
      </c>
      <c r="BK18" s="244">
        <f t="shared" si="17"/>
        <v>0</v>
      </c>
      <c r="BL18" s="244">
        <f t="shared" si="18"/>
        <v>0</v>
      </c>
      <c r="BM18" s="244">
        <f t="shared" si="19"/>
        <v>0</v>
      </c>
      <c r="BN18" s="244">
        <f t="shared" si="20"/>
        <v>0</v>
      </c>
      <c r="BO18" s="244">
        <f t="shared" si="21"/>
        <v>0</v>
      </c>
      <c r="BP18" s="244">
        <f t="shared" si="22"/>
        <v>0</v>
      </c>
      <c r="BQ18" s="244" t="e">
        <f t="shared" si="23"/>
        <v>#DIV/0!</v>
      </c>
      <c r="BR18" s="244">
        <f t="shared" si="24"/>
        <v>30</v>
      </c>
      <c r="BS18" s="245" t="e">
        <f t="shared" si="25"/>
        <v>#DIV/0!</v>
      </c>
    </row>
    <row r="19" spans="1:72" s="153" customFormat="1" ht="15" customHeight="1">
      <c r="A19" s="198"/>
      <c r="B19" s="199"/>
      <c r="C19" s="200"/>
      <c r="D19" s="199"/>
      <c r="E19" s="200"/>
      <c r="F19" s="201"/>
      <c r="G19" s="202"/>
      <c r="H19" s="203"/>
      <c r="I19" s="204"/>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5"/>
      <c r="AM19" s="159"/>
      <c r="AN19" s="207">
        <f t="shared" si="1"/>
        <v>0</v>
      </c>
      <c r="AO19" s="208">
        <f t="shared" si="1"/>
        <v>0</v>
      </c>
      <c r="AP19" s="209">
        <f t="shared" si="1"/>
        <v>0</v>
      </c>
      <c r="AQ19" s="208">
        <f t="shared" si="1"/>
        <v>0</v>
      </c>
      <c r="AR19" s="209">
        <f t="shared" si="1"/>
        <v>0</v>
      </c>
      <c r="AS19" s="240" t="e">
        <f t="shared" si="2"/>
        <v>#DIV/0!</v>
      </c>
      <c r="AT19" s="203" t="e">
        <f t="shared" si="26"/>
        <v>#DIV/0!</v>
      </c>
      <c r="AU19" s="203" t="e">
        <f t="shared" si="27"/>
        <v>#DIV/0!</v>
      </c>
      <c r="AV19" s="203" t="e">
        <f t="shared" si="3"/>
        <v>#DIV/0!</v>
      </c>
      <c r="AW19" s="203" t="e">
        <f t="shared" si="28"/>
        <v>#DIV/0!</v>
      </c>
      <c r="AX19" s="203" t="e">
        <f t="shared" si="29"/>
        <v>#DIV/0!</v>
      </c>
      <c r="AY19" s="203" t="e">
        <f t="shared" si="30"/>
        <v>#DIV/0!</v>
      </c>
      <c r="AZ19" s="241" t="e">
        <f t="shared" si="31"/>
        <v>#DIV/0!</v>
      </c>
      <c r="BA19" s="241" t="e">
        <f t="shared" si="32"/>
        <v>#DIV/0!</v>
      </c>
      <c r="BB19" s="241" t="e">
        <f t="shared" si="33"/>
        <v>#DIV/0!</v>
      </c>
      <c r="BC19" s="241" t="e">
        <f t="shared" si="34"/>
        <v>#DIV/0!</v>
      </c>
      <c r="BD19" s="242" t="e">
        <f t="shared" si="35"/>
        <v>#DIV/0!</v>
      </c>
      <c r="BF19" s="220">
        <f t="shared" si="12"/>
        <v>0</v>
      </c>
      <c r="BG19" s="221">
        <f t="shared" si="13"/>
        <v>0</v>
      </c>
      <c r="BH19" s="221">
        <f t="shared" si="14"/>
        <v>0</v>
      </c>
      <c r="BI19" s="221">
        <f t="shared" si="15"/>
        <v>0</v>
      </c>
      <c r="BJ19" s="221">
        <f t="shared" si="16"/>
        <v>0</v>
      </c>
      <c r="BK19" s="221">
        <f t="shared" si="17"/>
        <v>0</v>
      </c>
      <c r="BL19" s="221">
        <f t="shared" si="18"/>
        <v>0</v>
      </c>
      <c r="BM19" s="221">
        <f t="shared" si="19"/>
        <v>0</v>
      </c>
      <c r="BN19" s="221">
        <f t="shared" si="20"/>
        <v>0</v>
      </c>
      <c r="BO19" s="221">
        <f t="shared" si="21"/>
        <v>0</v>
      </c>
      <c r="BP19" s="221">
        <f t="shared" si="22"/>
        <v>0</v>
      </c>
      <c r="BQ19" s="221" t="e">
        <f t="shared" si="23"/>
        <v>#DIV/0!</v>
      </c>
      <c r="BR19" s="221">
        <f t="shared" si="24"/>
        <v>30</v>
      </c>
      <c r="BS19" s="222" t="e">
        <f t="shared" si="25"/>
        <v>#DIV/0!</v>
      </c>
    </row>
    <row r="20" spans="1:72" s="153" customFormat="1" ht="15" customHeight="1">
      <c r="A20" s="198"/>
      <c r="B20" s="199"/>
      <c r="C20" s="200"/>
      <c r="D20" s="199"/>
      <c r="E20" s="200"/>
      <c r="F20" s="201"/>
      <c r="G20" s="202"/>
      <c r="H20" s="203"/>
      <c r="I20" s="204"/>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5"/>
      <c r="AM20" s="159"/>
      <c r="AN20" s="207">
        <f t="shared" si="1"/>
        <v>0</v>
      </c>
      <c r="AO20" s="208">
        <f t="shared" si="1"/>
        <v>0</v>
      </c>
      <c r="AP20" s="209">
        <f t="shared" si="1"/>
        <v>0</v>
      </c>
      <c r="AQ20" s="208">
        <f t="shared" si="1"/>
        <v>0</v>
      </c>
      <c r="AR20" s="209">
        <f t="shared" si="1"/>
        <v>0</v>
      </c>
      <c r="AS20" s="240" t="e">
        <f t="shared" si="2"/>
        <v>#DIV/0!</v>
      </c>
      <c r="AT20" s="203" t="e">
        <f t="shared" si="26"/>
        <v>#DIV/0!</v>
      </c>
      <c r="AU20" s="203" t="e">
        <f t="shared" si="27"/>
        <v>#DIV/0!</v>
      </c>
      <c r="AV20" s="203" t="e">
        <f t="shared" si="3"/>
        <v>#DIV/0!</v>
      </c>
      <c r="AW20" s="203" t="e">
        <f t="shared" si="28"/>
        <v>#DIV/0!</v>
      </c>
      <c r="AX20" s="203" t="e">
        <f t="shared" si="29"/>
        <v>#DIV/0!</v>
      </c>
      <c r="AY20" s="203" t="e">
        <f t="shared" si="30"/>
        <v>#DIV/0!</v>
      </c>
      <c r="AZ20" s="241" t="e">
        <f t="shared" si="31"/>
        <v>#DIV/0!</v>
      </c>
      <c r="BA20" s="241" t="e">
        <f t="shared" si="32"/>
        <v>#DIV/0!</v>
      </c>
      <c r="BB20" s="241" t="e">
        <f t="shared" si="33"/>
        <v>#DIV/0!</v>
      </c>
      <c r="BC20" s="241" t="e">
        <f t="shared" si="34"/>
        <v>#DIV/0!</v>
      </c>
      <c r="BD20" s="242" t="e">
        <f t="shared" si="35"/>
        <v>#DIV/0!</v>
      </c>
      <c r="BF20" s="220">
        <f t="shared" si="12"/>
        <v>0</v>
      </c>
      <c r="BG20" s="221">
        <f t="shared" si="13"/>
        <v>0</v>
      </c>
      <c r="BH20" s="221">
        <f t="shared" si="14"/>
        <v>0</v>
      </c>
      <c r="BI20" s="221">
        <f t="shared" si="15"/>
        <v>0</v>
      </c>
      <c r="BJ20" s="221">
        <f t="shared" si="16"/>
        <v>0</v>
      </c>
      <c r="BK20" s="221">
        <f t="shared" si="17"/>
        <v>0</v>
      </c>
      <c r="BL20" s="221">
        <f t="shared" si="18"/>
        <v>0</v>
      </c>
      <c r="BM20" s="221">
        <f t="shared" si="19"/>
        <v>0</v>
      </c>
      <c r="BN20" s="221">
        <f t="shared" si="20"/>
        <v>0</v>
      </c>
      <c r="BO20" s="221">
        <f t="shared" si="21"/>
        <v>0</v>
      </c>
      <c r="BP20" s="221">
        <f t="shared" si="22"/>
        <v>0</v>
      </c>
      <c r="BQ20" s="221" t="e">
        <f t="shared" si="23"/>
        <v>#DIV/0!</v>
      </c>
      <c r="BR20" s="221">
        <f t="shared" si="24"/>
        <v>30</v>
      </c>
      <c r="BS20" s="222" t="e">
        <f t="shared" si="25"/>
        <v>#DIV/0!</v>
      </c>
    </row>
    <row r="21" spans="1:72" s="153" customFormat="1" ht="15" customHeight="1">
      <c r="A21" s="198"/>
      <c r="B21" s="199"/>
      <c r="C21" s="200"/>
      <c r="D21" s="199"/>
      <c r="E21" s="200"/>
      <c r="F21" s="201"/>
      <c r="G21" s="202"/>
      <c r="H21" s="203"/>
      <c r="I21" s="204"/>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5"/>
      <c r="AM21" s="159"/>
      <c r="AN21" s="207">
        <f t="shared" si="1"/>
        <v>0</v>
      </c>
      <c r="AO21" s="208">
        <f t="shared" si="1"/>
        <v>0</v>
      </c>
      <c r="AP21" s="209">
        <f t="shared" si="1"/>
        <v>0</v>
      </c>
      <c r="AQ21" s="208">
        <f t="shared" si="1"/>
        <v>0</v>
      </c>
      <c r="AR21" s="209">
        <f t="shared" si="1"/>
        <v>0</v>
      </c>
      <c r="AS21" s="240" t="e">
        <f t="shared" si="2"/>
        <v>#DIV/0!</v>
      </c>
      <c r="AT21" s="203" t="e">
        <f t="shared" si="26"/>
        <v>#DIV/0!</v>
      </c>
      <c r="AU21" s="203" t="e">
        <f t="shared" si="27"/>
        <v>#DIV/0!</v>
      </c>
      <c r="AV21" s="203" t="e">
        <f t="shared" si="3"/>
        <v>#DIV/0!</v>
      </c>
      <c r="AW21" s="203" t="e">
        <f t="shared" si="28"/>
        <v>#DIV/0!</v>
      </c>
      <c r="AX21" s="203" t="e">
        <f t="shared" si="29"/>
        <v>#DIV/0!</v>
      </c>
      <c r="AY21" s="203" t="e">
        <f t="shared" si="30"/>
        <v>#DIV/0!</v>
      </c>
      <c r="AZ21" s="241" t="e">
        <f t="shared" si="31"/>
        <v>#DIV/0!</v>
      </c>
      <c r="BA21" s="241" t="e">
        <f t="shared" si="32"/>
        <v>#DIV/0!</v>
      </c>
      <c r="BB21" s="241" t="e">
        <f t="shared" si="33"/>
        <v>#DIV/0!</v>
      </c>
      <c r="BC21" s="241" t="e">
        <f t="shared" si="34"/>
        <v>#DIV/0!</v>
      </c>
      <c r="BD21" s="242" t="e">
        <f t="shared" si="35"/>
        <v>#DIV/0!</v>
      </c>
      <c r="BF21" s="220">
        <f t="shared" si="12"/>
        <v>0</v>
      </c>
      <c r="BG21" s="221">
        <f t="shared" si="13"/>
        <v>0</v>
      </c>
      <c r="BH21" s="221">
        <f t="shared" si="14"/>
        <v>0</v>
      </c>
      <c r="BI21" s="221">
        <f t="shared" si="15"/>
        <v>0</v>
      </c>
      <c r="BJ21" s="221">
        <f t="shared" si="16"/>
        <v>0</v>
      </c>
      <c r="BK21" s="221">
        <f t="shared" si="17"/>
        <v>0</v>
      </c>
      <c r="BL21" s="221">
        <f t="shared" si="18"/>
        <v>0</v>
      </c>
      <c r="BM21" s="221">
        <f t="shared" si="19"/>
        <v>0</v>
      </c>
      <c r="BN21" s="221">
        <f t="shared" si="20"/>
        <v>0</v>
      </c>
      <c r="BO21" s="221">
        <f t="shared" si="21"/>
        <v>0</v>
      </c>
      <c r="BP21" s="221">
        <f t="shared" si="22"/>
        <v>0</v>
      </c>
      <c r="BQ21" s="221" t="e">
        <f t="shared" si="23"/>
        <v>#DIV/0!</v>
      </c>
      <c r="BR21" s="221">
        <f t="shared" si="24"/>
        <v>30</v>
      </c>
      <c r="BS21" s="222" t="e">
        <f t="shared" si="25"/>
        <v>#DIV/0!</v>
      </c>
    </row>
    <row r="22" spans="1:72" s="153" customFormat="1" ht="15" customHeight="1">
      <c r="A22" s="198"/>
      <c r="B22" s="199"/>
      <c r="C22" s="200"/>
      <c r="D22" s="199"/>
      <c r="E22" s="200"/>
      <c r="F22" s="201"/>
      <c r="G22" s="202"/>
      <c r="H22" s="203"/>
      <c r="I22" s="204"/>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5"/>
      <c r="AM22" s="159"/>
      <c r="AN22" s="207">
        <f t="shared" si="1"/>
        <v>0</v>
      </c>
      <c r="AO22" s="208">
        <f t="shared" si="1"/>
        <v>0</v>
      </c>
      <c r="AP22" s="209">
        <f t="shared" si="1"/>
        <v>0</v>
      </c>
      <c r="AQ22" s="208">
        <f t="shared" si="1"/>
        <v>0</v>
      </c>
      <c r="AR22" s="209">
        <f t="shared" si="1"/>
        <v>0</v>
      </c>
      <c r="AS22" s="240" t="e">
        <f t="shared" si="2"/>
        <v>#DIV/0!</v>
      </c>
      <c r="AT22" s="203" t="e">
        <f t="shared" si="26"/>
        <v>#DIV/0!</v>
      </c>
      <c r="AU22" s="203" t="e">
        <f t="shared" si="27"/>
        <v>#DIV/0!</v>
      </c>
      <c r="AV22" s="203" t="e">
        <f t="shared" si="3"/>
        <v>#DIV/0!</v>
      </c>
      <c r="AW22" s="203" t="e">
        <f t="shared" si="28"/>
        <v>#DIV/0!</v>
      </c>
      <c r="AX22" s="203" t="e">
        <f t="shared" si="29"/>
        <v>#DIV/0!</v>
      </c>
      <c r="AY22" s="203" t="e">
        <f t="shared" si="30"/>
        <v>#DIV/0!</v>
      </c>
      <c r="AZ22" s="241" t="e">
        <f t="shared" si="31"/>
        <v>#DIV/0!</v>
      </c>
      <c r="BA22" s="241" t="e">
        <f t="shared" si="32"/>
        <v>#DIV/0!</v>
      </c>
      <c r="BB22" s="241" t="e">
        <f t="shared" si="33"/>
        <v>#DIV/0!</v>
      </c>
      <c r="BC22" s="241" t="e">
        <f t="shared" si="34"/>
        <v>#DIV/0!</v>
      </c>
      <c r="BD22" s="242" t="e">
        <f t="shared" si="35"/>
        <v>#DIV/0!</v>
      </c>
      <c r="BF22" s="220">
        <f t="shared" si="12"/>
        <v>0</v>
      </c>
      <c r="BG22" s="221">
        <f t="shared" si="13"/>
        <v>0</v>
      </c>
      <c r="BH22" s="221">
        <f t="shared" si="14"/>
        <v>0</v>
      </c>
      <c r="BI22" s="221">
        <f t="shared" si="15"/>
        <v>0</v>
      </c>
      <c r="BJ22" s="221">
        <f t="shared" si="16"/>
        <v>0</v>
      </c>
      <c r="BK22" s="221">
        <f t="shared" si="17"/>
        <v>0</v>
      </c>
      <c r="BL22" s="221">
        <f t="shared" si="18"/>
        <v>0</v>
      </c>
      <c r="BM22" s="221">
        <f t="shared" si="19"/>
        <v>0</v>
      </c>
      <c r="BN22" s="221">
        <f t="shared" si="20"/>
        <v>0</v>
      </c>
      <c r="BO22" s="221">
        <f t="shared" si="21"/>
        <v>0</v>
      </c>
      <c r="BP22" s="221">
        <f t="shared" si="22"/>
        <v>0</v>
      </c>
      <c r="BQ22" s="221" t="e">
        <f t="shared" si="23"/>
        <v>#DIV/0!</v>
      </c>
      <c r="BR22" s="221">
        <f t="shared" si="24"/>
        <v>30</v>
      </c>
      <c r="BS22" s="222" t="e">
        <f t="shared" si="25"/>
        <v>#DIV/0!</v>
      </c>
    </row>
    <row r="23" spans="1:72" s="153" customFormat="1" ht="15" customHeight="1">
      <c r="A23" s="198"/>
      <c r="B23" s="199"/>
      <c r="C23" s="200"/>
      <c r="D23" s="199"/>
      <c r="E23" s="200"/>
      <c r="F23" s="201"/>
      <c r="G23" s="202"/>
      <c r="H23" s="203"/>
      <c r="I23" s="204"/>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5"/>
      <c r="AM23" s="159"/>
      <c r="AN23" s="207">
        <f t="shared" si="1"/>
        <v>0</v>
      </c>
      <c r="AO23" s="208">
        <f t="shared" si="1"/>
        <v>0</v>
      </c>
      <c r="AP23" s="209">
        <f t="shared" si="1"/>
        <v>0</v>
      </c>
      <c r="AQ23" s="208">
        <f t="shared" si="1"/>
        <v>0</v>
      </c>
      <c r="AR23" s="209">
        <f t="shared" si="1"/>
        <v>0</v>
      </c>
      <c r="AS23" s="240" t="e">
        <f t="shared" si="2"/>
        <v>#DIV/0!</v>
      </c>
      <c r="AT23" s="203" t="e">
        <f t="shared" si="26"/>
        <v>#DIV/0!</v>
      </c>
      <c r="AU23" s="203" t="e">
        <f t="shared" si="27"/>
        <v>#DIV/0!</v>
      </c>
      <c r="AV23" s="203" t="e">
        <f t="shared" si="3"/>
        <v>#DIV/0!</v>
      </c>
      <c r="AW23" s="203" t="e">
        <f t="shared" si="28"/>
        <v>#DIV/0!</v>
      </c>
      <c r="AX23" s="203" t="e">
        <f t="shared" si="29"/>
        <v>#DIV/0!</v>
      </c>
      <c r="AY23" s="203" t="e">
        <f t="shared" si="30"/>
        <v>#DIV/0!</v>
      </c>
      <c r="AZ23" s="241" t="e">
        <f t="shared" si="31"/>
        <v>#DIV/0!</v>
      </c>
      <c r="BA23" s="241" t="e">
        <f t="shared" si="32"/>
        <v>#DIV/0!</v>
      </c>
      <c r="BB23" s="241" t="e">
        <f t="shared" si="33"/>
        <v>#DIV/0!</v>
      </c>
      <c r="BC23" s="241" t="e">
        <f t="shared" si="34"/>
        <v>#DIV/0!</v>
      </c>
      <c r="BD23" s="242" t="e">
        <f t="shared" si="35"/>
        <v>#DIV/0!</v>
      </c>
      <c r="BF23" s="220">
        <f t="shared" si="12"/>
        <v>0</v>
      </c>
      <c r="BG23" s="221">
        <f t="shared" si="13"/>
        <v>0</v>
      </c>
      <c r="BH23" s="221">
        <f t="shared" si="14"/>
        <v>0</v>
      </c>
      <c r="BI23" s="221">
        <f t="shared" si="15"/>
        <v>0</v>
      </c>
      <c r="BJ23" s="221">
        <f t="shared" si="16"/>
        <v>0</v>
      </c>
      <c r="BK23" s="221">
        <f t="shared" si="17"/>
        <v>0</v>
      </c>
      <c r="BL23" s="221">
        <f t="shared" si="18"/>
        <v>0</v>
      </c>
      <c r="BM23" s="221">
        <f t="shared" si="19"/>
        <v>0</v>
      </c>
      <c r="BN23" s="221">
        <f t="shared" si="20"/>
        <v>0</v>
      </c>
      <c r="BO23" s="221">
        <f t="shared" si="21"/>
        <v>0</v>
      </c>
      <c r="BP23" s="221">
        <f t="shared" si="22"/>
        <v>0</v>
      </c>
      <c r="BQ23" s="221" t="e">
        <f t="shared" si="23"/>
        <v>#DIV/0!</v>
      </c>
      <c r="BR23" s="221">
        <f t="shared" si="24"/>
        <v>30</v>
      </c>
      <c r="BS23" s="222" t="e">
        <f t="shared" si="25"/>
        <v>#DIV/0!</v>
      </c>
    </row>
    <row r="24" spans="1:72" s="158" customFormat="1" ht="15" customHeight="1" thickBot="1">
      <c r="A24" s="223"/>
      <c r="B24" s="224"/>
      <c r="C24" s="225"/>
      <c r="D24" s="224"/>
      <c r="E24" s="225"/>
      <c r="F24" s="226"/>
      <c r="G24" s="227"/>
      <c r="H24" s="228"/>
      <c r="I24" s="229"/>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30"/>
      <c r="AM24" s="246"/>
      <c r="AN24" s="231">
        <f t="shared" si="1"/>
        <v>0</v>
      </c>
      <c r="AO24" s="232">
        <f t="shared" si="1"/>
        <v>0</v>
      </c>
      <c r="AP24" s="233">
        <f t="shared" si="1"/>
        <v>0</v>
      </c>
      <c r="AQ24" s="232">
        <f t="shared" si="1"/>
        <v>0</v>
      </c>
      <c r="AR24" s="233">
        <f t="shared" si="1"/>
        <v>0</v>
      </c>
      <c r="AS24" s="247" t="e">
        <f t="shared" si="2"/>
        <v>#DIV/0!</v>
      </c>
      <c r="AT24" s="248" t="e">
        <f t="shared" si="26"/>
        <v>#DIV/0!</v>
      </c>
      <c r="AU24" s="248" t="e">
        <f t="shared" si="27"/>
        <v>#DIV/0!</v>
      </c>
      <c r="AV24" s="248" t="e">
        <f t="shared" si="3"/>
        <v>#DIV/0!</v>
      </c>
      <c r="AW24" s="248" t="e">
        <f t="shared" si="28"/>
        <v>#DIV/0!</v>
      </c>
      <c r="AX24" s="248" t="e">
        <f t="shared" si="29"/>
        <v>#DIV/0!</v>
      </c>
      <c r="AY24" s="248" t="e">
        <f t="shared" si="30"/>
        <v>#DIV/0!</v>
      </c>
      <c r="AZ24" s="249" t="e">
        <f t="shared" si="31"/>
        <v>#DIV/0!</v>
      </c>
      <c r="BA24" s="249" t="e">
        <f t="shared" si="32"/>
        <v>#DIV/0!</v>
      </c>
      <c r="BB24" s="249" t="e">
        <f t="shared" si="33"/>
        <v>#DIV/0!</v>
      </c>
      <c r="BC24" s="249" t="e">
        <f t="shared" si="34"/>
        <v>#DIV/0!</v>
      </c>
      <c r="BD24" s="250" t="e">
        <f t="shared" si="35"/>
        <v>#DIV/0!</v>
      </c>
      <c r="BE24" s="251"/>
      <c r="BF24" s="252">
        <f t="shared" si="12"/>
        <v>0</v>
      </c>
      <c r="BG24" s="253">
        <f t="shared" si="13"/>
        <v>0</v>
      </c>
      <c r="BH24" s="253">
        <f t="shared" si="14"/>
        <v>0</v>
      </c>
      <c r="BI24" s="253">
        <f t="shared" si="15"/>
        <v>0</v>
      </c>
      <c r="BJ24" s="253">
        <f t="shared" si="16"/>
        <v>0</v>
      </c>
      <c r="BK24" s="253">
        <f t="shared" si="17"/>
        <v>0</v>
      </c>
      <c r="BL24" s="253">
        <f t="shared" si="18"/>
        <v>0</v>
      </c>
      <c r="BM24" s="253">
        <f t="shared" si="19"/>
        <v>0</v>
      </c>
      <c r="BN24" s="253">
        <f t="shared" si="20"/>
        <v>0</v>
      </c>
      <c r="BO24" s="253">
        <f t="shared" si="21"/>
        <v>0</v>
      </c>
      <c r="BP24" s="253">
        <f t="shared" si="22"/>
        <v>0</v>
      </c>
      <c r="BQ24" s="253" t="e">
        <f t="shared" si="23"/>
        <v>#DIV/0!</v>
      </c>
      <c r="BR24" s="253">
        <f t="shared" si="24"/>
        <v>30</v>
      </c>
      <c r="BS24" s="254" t="e">
        <f t="shared" si="25"/>
        <v>#DIV/0!</v>
      </c>
      <c r="BT24" s="251"/>
    </row>
    <row r="25" spans="1:72" s="153" customFormat="1" ht="15" customHeight="1">
      <c r="A25" s="198"/>
      <c r="B25" s="199"/>
      <c r="C25" s="200"/>
      <c r="D25" s="199"/>
      <c r="E25" s="200"/>
      <c r="F25" s="255"/>
      <c r="G25" s="256"/>
      <c r="H25" s="257"/>
      <c r="I25" s="258"/>
      <c r="J25" s="255"/>
      <c r="K25" s="255"/>
      <c r="L25" s="255"/>
      <c r="M25" s="255"/>
      <c r="N25" s="255"/>
      <c r="O25" s="255"/>
      <c r="P25" s="255"/>
      <c r="Q25" s="255"/>
      <c r="R25" s="255"/>
      <c r="S25" s="255"/>
      <c r="T25" s="255"/>
      <c r="U25" s="255"/>
      <c r="V25" s="255"/>
      <c r="W25" s="255"/>
      <c r="X25" s="255"/>
      <c r="Y25" s="201"/>
      <c r="Z25" s="201"/>
      <c r="AA25" s="201"/>
      <c r="AB25" s="201"/>
      <c r="AC25" s="201"/>
      <c r="AD25" s="201"/>
      <c r="AE25" s="201"/>
      <c r="AF25" s="201"/>
      <c r="AG25" s="201"/>
      <c r="AH25" s="201"/>
      <c r="AI25" s="201"/>
      <c r="AJ25" s="201"/>
      <c r="AK25" s="201"/>
      <c r="AL25" s="205"/>
      <c r="AM25" s="163"/>
      <c r="AN25" s="207">
        <f t="shared" si="1"/>
        <v>0</v>
      </c>
      <c r="AO25" s="208">
        <f t="shared" si="1"/>
        <v>0</v>
      </c>
      <c r="AP25" s="209">
        <f t="shared" si="1"/>
        <v>0</v>
      </c>
      <c r="AQ25" s="208">
        <f t="shared" si="1"/>
        <v>0</v>
      </c>
      <c r="AR25" s="209">
        <f t="shared" si="1"/>
        <v>0</v>
      </c>
      <c r="AS25" s="240" t="e">
        <f t="shared" si="2"/>
        <v>#DIV/0!</v>
      </c>
      <c r="AT25" s="203" t="e">
        <f t="shared" si="26"/>
        <v>#DIV/0!</v>
      </c>
      <c r="AU25" s="203" t="e">
        <f t="shared" si="27"/>
        <v>#DIV/0!</v>
      </c>
      <c r="AV25" s="203" t="e">
        <f t="shared" si="3"/>
        <v>#DIV/0!</v>
      </c>
      <c r="AW25" s="203" t="e">
        <f t="shared" ref="AW25:AW31" si="36">(I25-J25)*20/H25</f>
        <v>#DIV/0!</v>
      </c>
      <c r="AX25" s="203" t="e">
        <f t="shared" ref="AX25:AX31" si="37">(K25-L25)*20/H25</f>
        <v>#DIV/0!</v>
      </c>
      <c r="AY25" s="203" t="e">
        <f t="shared" ref="AY25:AY31" si="38">(M25-N25)*20/H25</f>
        <v>#DIV/0!</v>
      </c>
      <c r="AZ25" s="241" t="e">
        <f t="shared" ref="AZ25:AZ31" si="39">(O25-P25)*20/H25</f>
        <v>#DIV/0!</v>
      </c>
      <c r="BA25" s="241" t="e">
        <f t="shared" ref="BA25:BA31" si="40">(Q25-R25)*20/H25</f>
        <v>#DIV/0!</v>
      </c>
      <c r="BB25" s="241" t="e">
        <f t="shared" ref="BB25:BB31" si="41">(S25-T25)*20/H25</f>
        <v>#DIV/0!</v>
      </c>
      <c r="BC25" s="241" t="e">
        <f t="shared" ref="BC25:BC31" si="42">(U25-V25)*20/H25</f>
        <v>#DIV/0!</v>
      </c>
      <c r="BD25" s="242" t="e">
        <f t="shared" ref="BD25:BD31" si="43">(W25-X25)*20/H25</f>
        <v>#DIV/0!</v>
      </c>
      <c r="BE25" s="259"/>
      <c r="BF25" s="243">
        <f t="shared" si="12"/>
        <v>0</v>
      </c>
      <c r="BG25" s="244">
        <f t="shared" si="13"/>
        <v>0</v>
      </c>
      <c r="BH25" s="244">
        <f t="shared" si="14"/>
        <v>0</v>
      </c>
      <c r="BI25" s="244">
        <f t="shared" si="15"/>
        <v>0</v>
      </c>
      <c r="BJ25" s="244">
        <f t="shared" si="16"/>
        <v>0</v>
      </c>
      <c r="BK25" s="244">
        <f t="shared" si="17"/>
        <v>0</v>
      </c>
      <c r="BL25" s="244">
        <f t="shared" si="18"/>
        <v>0</v>
      </c>
      <c r="BM25" s="244">
        <f t="shared" si="19"/>
        <v>0</v>
      </c>
      <c r="BN25" s="244">
        <f t="shared" si="20"/>
        <v>0</v>
      </c>
      <c r="BO25" s="244">
        <f t="shared" si="21"/>
        <v>0</v>
      </c>
      <c r="BP25" s="244">
        <f t="shared" si="22"/>
        <v>0</v>
      </c>
      <c r="BQ25" s="244" t="e">
        <f t="shared" si="23"/>
        <v>#DIV/0!</v>
      </c>
      <c r="BR25" s="244">
        <f t="shared" si="24"/>
        <v>30</v>
      </c>
      <c r="BS25" s="245" t="e">
        <f t="shared" si="25"/>
        <v>#DIV/0!</v>
      </c>
    </row>
    <row r="26" spans="1:72" s="153" customFormat="1" ht="15" customHeight="1">
      <c r="A26" s="198"/>
      <c r="B26" s="199"/>
      <c r="C26" s="200"/>
      <c r="D26" s="199"/>
      <c r="E26" s="200"/>
      <c r="F26" s="255"/>
      <c r="G26" s="256"/>
      <c r="H26" s="257"/>
      <c r="I26" s="258"/>
      <c r="J26" s="255"/>
      <c r="K26" s="255"/>
      <c r="L26" s="255"/>
      <c r="M26" s="255"/>
      <c r="N26" s="255"/>
      <c r="O26" s="255"/>
      <c r="P26" s="255"/>
      <c r="Q26" s="255"/>
      <c r="R26" s="255"/>
      <c r="S26" s="255"/>
      <c r="T26" s="255"/>
      <c r="U26" s="255"/>
      <c r="V26" s="255"/>
      <c r="W26" s="255"/>
      <c r="X26" s="255"/>
      <c r="Y26" s="201"/>
      <c r="Z26" s="201"/>
      <c r="AA26" s="201"/>
      <c r="AB26" s="201"/>
      <c r="AC26" s="201"/>
      <c r="AD26" s="201"/>
      <c r="AE26" s="201"/>
      <c r="AF26" s="201"/>
      <c r="AG26" s="201"/>
      <c r="AH26" s="201"/>
      <c r="AI26" s="201"/>
      <c r="AJ26" s="201"/>
      <c r="AK26" s="201"/>
      <c r="AL26" s="205"/>
      <c r="AM26" s="159"/>
      <c r="AN26" s="207">
        <f t="shared" si="1"/>
        <v>0</v>
      </c>
      <c r="AO26" s="208">
        <f t="shared" si="1"/>
        <v>0</v>
      </c>
      <c r="AP26" s="209">
        <f t="shared" si="1"/>
        <v>0</v>
      </c>
      <c r="AQ26" s="208">
        <f t="shared" si="1"/>
        <v>0</v>
      </c>
      <c r="AR26" s="209">
        <f t="shared" si="1"/>
        <v>0</v>
      </c>
      <c r="AS26" s="240" t="e">
        <f t="shared" si="2"/>
        <v>#DIV/0!</v>
      </c>
      <c r="AT26" s="203" t="e">
        <f t="shared" si="26"/>
        <v>#DIV/0!</v>
      </c>
      <c r="AU26" s="203" t="e">
        <f t="shared" si="27"/>
        <v>#DIV/0!</v>
      </c>
      <c r="AV26" s="203" t="e">
        <f t="shared" si="3"/>
        <v>#DIV/0!</v>
      </c>
      <c r="AW26" s="203" t="e">
        <f t="shared" si="36"/>
        <v>#DIV/0!</v>
      </c>
      <c r="AX26" s="203" t="e">
        <f t="shared" si="37"/>
        <v>#DIV/0!</v>
      </c>
      <c r="AY26" s="203" t="e">
        <f t="shared" si="38"/>
        <v>#DIV/0!</v>
      </c>
      <c r="AZ26" s="241" t="e">
        <f t="shared" si="39"/>
        <v>#DIV/0!</v>
      </c>
      <c r="BA26" s="241" t="e">
        <f t="shared" si="40"/>
        <v>#DIV/0!</v>
      </c>
      <c r="BB26" s="241" t="e">
        <f t="shared" si="41"/>
        <v>#DIV/0!</v>
      </c>
      <c r="BC26" s="241" t="e">
        <f t="shared" si="42"/>
        <v>#DIV/0!</v>
      </c>
      <c r="BD26" s="242" t="e">
        <f t="shared" si="43"/>
        <v>#DIV/0!</v>
      </c>
      <c r="BE26" s="259"/>
      <c r="BF26" s="220">
        <f t="shared" si="12"/>
        <v>0</v>
      </c>
      <c r="BG26" s="221">
        <f t="shared" si="13"/>
        <v>0</v>
      </c>
      <c r="BH26" s="221">
        <f t="shared" si="14"/>
        <v>0</v>
      </c>
      <c r="BI26" s="221">
        <f t="shared" si="15"/>
        <v>0</v>
      </c>
      <c r="BJ26" s="221">
        <f t="shared" si="16"/>
        <v>0</v>
      </c>
      <c r="BK26" s="221">
        <f t="shared" si="17"/>
        <v>0</v>
      </c>
      <c r="BL26" s="221">
        <f t="shared" si="18"/>
        <v>0</v>
      </c>
      <c r="BM26" s="221">
        <f t="shared" si="19"/>
        <v>0</v>
      </c>
      <c r="BN26" s="221">
        <f t="shared" si="20"/>
        <v>0</v>
      </c>
      <c r="BO26" s="221">
        <f t="shared" si="21"/>
        <v>0</v>
      </c>
      <c r="BP26" s="221">
        <f t="shared" si="22"/>
        <v>0</v>
      </c>
      <c r="BQ26" s="221" t="e">
        <f t="shared" si="23"/>
        <v>#DIV/0!</v>
      </c>
      <c r="BR26" s="221">
        <f t="shared" si="24"/>
        <v>30</v>
      </c>
      <c r="BS26" s="222" t="e">
        <f t="shared" si="25"/>
        <v>#DIV/0!</v>
      </c>
    </row>
    <row r="27" spans="1:72" s="153" customFormat="1" ht="15" customHeight="1">
      <c r="A27" s="198"/>
      <c r="B27" s="199"/>
      <c r="C27" s="200"/>
      <c r="D27" s="199"/>
      <c r="E27" s="200"/>
      <c r="F27" s="255"/>
      <c r="G27" s="256"/>
      <c r="H27" s="257"/>
      <c r="I27" s="258"/>
      <c r="J27" s="255"/>
      <c r="K27" s="255"/>
      <c r="L27" s="255"/>
      <c r="M27" s="255"/>
      <c r="N27" s="255"/>
      <c r="O27" s="255"/>
      <c r="P27" s="255"/>
      <c r="Q27" s="255"/>
      <c r="R27" s="255"/>
      <c r="S27" s="255"/>
      <c r="T27" s="255"/>
      <c r="U27" s="255"/>
      <c r="V27" s="255"/>
      <c r="W27" s="255"/>
      <c r="X27" s="255"/>
      <c r="Y27" s="201"/>
      <c r="Z27" s="201"/>
      <c r="AA27" s="201"/>
      <c r="AB27" s="201"/>
      <c r="AC27" s="201"/>
      <c r="AD27" s="201"/>
      <c r="AE27" s="201"/>
      <c r="AF27" s="201"/>
      <c r="AG27" s="201"/>
      <c r="AH27" s="201"/>
      <c r="AI27" s="201"/>
      <c r="AJ27" s="201"/>
      <c r="AK27" s="201"/>
      <c r="AL27" s="205"/>
      <c r="AM27" s="159"/>
      <c r="AN27" s="207">
        <f t="shared" si="1"/>
        <v>0</v>
      </c>
      <c r="AO27" s="208">
        <f t="shared" si="1"/>
        <v>0</v>
      </c>
      <c r="AP27" s="209">
        <f t="shared" si="1"/>
        <v>0</v>
      </c>
      <c r="AQ27" s="208">
        <f t="shared" si="1"/>
        <v>0</v>
      </c>
      <c r="AR27" s="209">
        <f t="shared" si="1"/>
        <v>0</v>
      </c>
      <c r="AS27" s="240" t="e">
        <f t="shared" si="2"/>
        <v>#DIV/0!</v>
      </c>
      <c r="AT27" s="203" t="e">
        <f t="shared" si="26"/>
        <v>#DIV/0!</v>
      </c>
      <c r="AU27" s="203" t="e">
        <f t="shared" si="27"/>
        <v>#DIV/0!</v>
      </c>
      <c r="AV27" s="203" t="e">
        <f t="shared" si="3"/>
        <v>#DIV/0!</v>
      </c>
      <c r="AW27" s="203" t="e">
        <f t="shared" si="36"/>
        <v>#DIV/0!</v>
      </c>
      <c r="AX27" s="203" t="e">
        <f t="shared" si="37"/>
        <v>#DIV/0!</v>
      </c>
      <c r="AY27" s="203" t="e">
        <f t="shared" si="38"/>
        <v>#DIV/0!</v>
      </c>
      <c r="AZ27" s="241" t="e">
        <f t="shared" si="39"/>
        <v>#DIV/0!</v>
      </c>
      <c r="BA27" s="241" t="e">
        <f t="shared" si="40"/>
        <v>#DIV/0!</v>
      </c>
      <c r="BB27" s="241" t="e">
        <f t="shared" si="41"/>
        <v>#DIV/0!</v>
      </c>
      <c r="BC27" s="241" t="e">
        <f t="shared" si="42"/>
        <v>#DIV/0!</v>
      </c>
      <c r="BD27" s="242" t="e">
        <f t="shared" si="43"/>
        <v>#DIV/0!</v>
      </c>
      <c r="BE27" s="259"/>
      <c r="BF27" s="220">
        <f t="shared" si="12"/>
        <v>0</v>
      </c>
      <c r="BG27" s="221">
        <f t="shared" si="13"/>
        <v>0</v>
      </c>
      <c r="BH27" s="221">
        <f t="shared" si="14"/>
        <v>0</v>
      </c>
      <c r="BI27" s="221">
        <f t="shared" si="15"/>
        <v>0</v>
      </c>
      <c r="BJ27" s="221">
        <f t="shared" si="16"/>
        <v>0</v>
      </c>
      <c r="BK27" s="221">
        <f t="shared" si="17"/>
        <v>0</v>
      </c>
      <c r="BL27" s="221">
        <f t="shared" si="18"/>
        <v>0</v>
      </c>
      <c r="BM27" s="221">
        <f t="shared" si="19"/>
        <v>0</v>
      </c>
      <c r="BN27" s="221">
        <f t="shared" si="20"/>
        <v>0</v>
      </c>
      <c r="BO27" s="221">
        <f t="shared" si="21"/>
        <v>0</v>
      </c>
      <c r="BP27" s="221">
        <f t="shared" si="22"/>
        <v>0</v>
      </c>
      <c r="BQ27" s="221" t="e">
        <f t="shared" si="23"/>
        <v>#DIV/0!</v>
      </c>
      <c r="BR27" s="221">
        <f t="shared" si="24"/>
        <v>30</v>
      </c>
      <c r="BS27" s="222" t="e">
        <f t="shared" si="25"/>
        <v>#DIV/0!</v>
      </c>
    </row>
    <row r="28" spans="1:72" s="153" customFormat="1" ht="15" customHeight="1">
      <c r="A28" s="198"/>
      <c r="B28" s="199"/>
      <c r="C28" s="200"/>
      <c r="D28" s="199"/>
      <c r="E28" s="200"/>
      <c r="F28" s="255"/>
      <c r="G28" s="256"/>
      <c r="H28" s="257"/>
      <c r="I28" s="258"/>
      <c r="J28" s="255"/>
      <c r="K28" s="255"/>
      <c r="L28" s="255"/>
      <c r="M28" s="255"/>
      <c r="N28" s="255"/>
      <c r="O28" s="255"/>
      <c r="P28" s="255"/>
      <c r="Q28" s="255"/>
      <c r="R28" s="255"/>
      <c r="S28" s="255"/>
      <c r="T28" s="255"/>
      <c r="U28" s="255"/>
      <c r="V28" s="255"/>
      <c r="W28" s="255"/>
      <c r="X28" s="255"/>
      <c r="Y28" s="201"/>
      <c r="Z28" s="201"/>
      <c r="AA28" s="201"/>
      <c r="AB28" s="201"/>
      <c r="AC28" s="201"/>
      <c r="AD28" s="201"/>
      <c r="AE28" s="201"/>
      <c r="AF28" s="201"/>
      <c r="AG28" s="201"/>
      <c r="AH28" s="201"/>
      <c r="AI28" s="201"/>
      <c r="AJ28" s="201"/>
      <c r="AK28" s="201"/>
      <c r="AL28" s="205"/>
      <c r="AM28" s="159"/>
      <c r="AN28" s="207">
        <f t="shared" si="1"/>
        <v>0</v>
      </c>
      <c r="AO28" s="208">
        <f t="shared" si="1"/>
        <v>0</v>
      </c>
      <c r="AP28" s="209">
        <f t="shared" si="1"/>
        <v>0</v>
      </c>
      <c r="AQ28" s="208">
        <f t="shared" si="1"/>
        <v>0</v>
      </c>
      <c r="AR28" s="209">
        <f t="shared" si="1"/>
        <v>0</v>
      </c>
      <c r="AS28" s="240" t="e">
        <f t="shared" si="2"/>
        <v>#DIV/0!</v>
      </c>
      <c r="AT28" s="203" t="e">
        <f t="shared" si="26"/>
        <v>#DIV/0!</v>
      </c>
      <c r="AU28" s="203" t="e">
        <f t="shared" si="27"/>
        <v>#DIV/0!</v>
      </c>
      <c r="AV28" s="203" t="e">
        <f t="shared" si="3"/>
        <v>#DIV/0!</v>
      </c>
      <c r="AW28" s="203" t="e">
        <f t="shared" si="36"/>
        <v>#DIV/0!</v>
      </c>
      <c r="AX28" s="203" t="e">
        <f t="shared" si="37"/>
        <v>#DIV/0!</v>
      </c>
      <c r="AY28" s="203" t="e">
        <f t="shared" si="38"/>
        <v>#DIV/0!</v>
      </c>
      <c r="AZ28" s="241" t="e">
        <f t="shared" si="39"/>
        <v>#DIV/0!</v>
      </c>
      <c r="BA28" s="241" t="e">
        <f t="shared" si="40"/>
        <v>#DIV/0!</v>
      </c>
      <c r="BB28" s="241" t="e">
        <f t="shared" si="41"/>
        <v>#DIV/0!</v>
      </c>
      <c r="BC28" s="241" t="e">
        <f t="shared" si="42"/>
        <v>#DIV/0!</v>
      </c>
      <c r="BD28" s="242" t="e">
        <f t="shared" si="43"/>
        <v>#DIV/0!</v>
      </c>
      <c r="BE28" s="259"/>
      <c r="BF28" s="220">
        <f t="shared" si="12"/>
        <v>0</v>
      </c>
      <c r="BG28" s="221">
        <f t="shared" si="13"/>
        <v>0</v>
      </c>
      <c r="BH28" s="221">
        <f t="shared" si="14"/>
        <v>0</v>
      </c>
      <c r="BI28" s="221">
        <f t="shared" si="15"/>
        <v>0</v>
      </c>
      <c r="BJ28" s="221">
        <f t="shared" si="16"/>
        <v>0</v>
      </c>
      <c r="BK28" s="221">
        <f t="shared" si="17"/>
        <v>0</v>
      </c>
      <c r="BL28" s="221">
        <f t="shared" si="18"/>
        <v>0</v>
      </c>
      <c r="BM28" s="221">
        <f t="shared" si="19"/>
        <v>0</v>
      </c>
      <c r="BN28" s="221">
        <f t="shared" si="20"/>
        <v>0</v>
      </c>
      <c r="BO28" s="221">
        <f t="shared" si="21"/>
        <v>0</v>
      </c>
      <c r="BP28" s="221">
        <f t="shared" si="22"/>
        <v>0</v>
      </c>
      <c r="BQ28" s="221" t="e">
        <f t="shared" si="23"/>
        <v>#DIV/0!</v>
      </c>
      <c r="BR28" s="221">
        <f t="shared" si="24"/>
        <v>30</v>
      </c>
      <c r="BS28" s="222" t="e">
        <f t="shared" si="25"/>
        <v>#DIV/0!</v>
      </c>
    </row>
    <row r="29" spans="1:72" s="153" customFormat="1" ht="15" customHeight="1">
      <c r="A29" s="198"/>
      <c r="B29" s="199"/>
      <c r="C29" s="200"/>
      <c r="D29" s="199"/>
      <c r="E29" s="200"/>
      <c r="F29" s="255"/>
      <c r="G29" s="256"/>
      <c r="H29" s="257"/>
      <c r="I29" s="258"/>
      <c r="J29" s="255"/>
      <c r="K29" s="255"/>
      <c r="L29" s="255"/>
      <c r="M29" s="255"/>
      <c r="N29" s="255"/>
      <c r="O29" s="255"/>
      <c r="P29" s="255"/>
      <c r="Q29" s="255"/>
      <c r="R29" s="255"/>
      <c r="S29" s="255"/>
      <c r="T29" s="255"/>
      <c r="U29" s="255"/>
      <c r="V29" s="255"/>
      <c r="W29" s="255"/>
      <c r="X29" s="255"/>
      <c r="Y29" s="201"/>
      <c r="Z29" s="201"/>
      <c r="AA29" s="201"/>
      <c r="AB29" s="201"/>
      <c r="AC29" s="201"/>
      <c r="AD29" s="201"/>
      <c r="AE29" s="201"/>
      <c r="AF29" s="201"/>
      <c r="AG29" s="201"/>
      <c r="AH29" s="201"/>
      <c r="AI29" s="201"/>
      <c r="AJ29" s="201"/>
      <c r="AK29" s="201"/>
      <c r="AL29" s="205"/>
      <c r="AM29" s="159"/>
      <c r="AN29" s="207">
        <f t="shared" si="1"/>
        <v>0</v>
      </c>
      <c r="AO29" s="208">
        <f t="shared" si="1"/>
        <v>0</v>
      </c>
      <c r="AP29" s="209">
        <f t="shared" si="1"/>
        <v>0</v>
      </c>
      <c r="AQ29" s="208">
        <f t="shared" si="1"/>
        <v>0</v>
      </c>
      <c r="AR29" s="209">
        <f t="shared" si="1"/>
        <v>0</v>
      </c>
      <c r="AS29" s="240" t="e">
        <f t="shared" si="2"/>
        <v>#DIV/0!</v>
      </c>
      <c r="AT29" s="203" t="e">
        <f t="shared" si="26"/>
        <v>#DIV/0!</v>
      </c>
      <c r="AU29" s="203" t="e">
        <f t="shared" si="27"/>
        <v>#DIV/0!</v>
      </c>
      <c r="AV29" s="203" t="e">
        <f t="shared" si="3"/>
        <v>#DIV/0!</v>
      </c>
      <c r="AW29" s="203" t="e">
        <f t="shared" si="36"/>
        <v>#DIV/0!</v>
      </c>
      <c r="AX29" s="203" t="e">
        <f t="shared" si="37"/>
        <v>#DIV/0!</v>
      </c>
      <c r="AY29" s="203" t="e">
        <f t="shared" si="38"/>
        <v>#DIV/0!</v>
      </c>
      <c r="AZ29" s="241" t="e">
        <f t="shared" si="39"/>
        <v>#DIV/0!</v>
      </c>
      <c r="BA29" s="241" t="e">
        <f t="shared" si="40"/>
        <v>#DIV/0!</v>
      </c>
      <c r="BB29" s="241" t="e">
        <f t="shared" si="41"/>
        <v>#DIV/0!</v>
      </c>
      <c r="BC29" s="241" t="e">
        <f t="shared" si="42"/>
        <v>#DIV/0!</v>
      </c>
      <c r="BD29" s="242" t="e">
        <f t="shared" si="43"/>
        <v>#DIV/0!</v>
      </c>
      <c r="BE29" s="259"/>
      <c r="BF29" s="220">
        <f t="shared" si="12"/>
        <v>0</v>
      </c>
      <c r="BG29" s="221">
        <f t="shared" si="13"/>
        <v>0</v>
      </c>
      <c r="BH29" s="221">
        <f t="shared" si="14"/>
        <v>0</v>
      </c>
      <c r="BI29" s="221">
        <f t="shared" si="15"/>
        <v>0</v>
      </c>
      <c r="BJ29" s="221">
        <f t="shared" si="16"/>
        <v>0</v>
      </c>
      <c r="BK29" s="221">
        <f t="shared" si="17"/>
        <v>0</v>
      </c>
      <c r="BL29" s="221">
        <f t="shared" si="18"/>
        <v>0</v>
      </c>
      <c r="BM29" s="221">
        <f t="shared" si="19"/>
        <v>0</v>
      </c>
      <c r="BN29" s="221">
        <f t="shared" si="20"/>
        <v>0</v>
      </c>
      <c r="BO29" s="221">
        <f t="shared" si="21"/>
        <v>0</v>
      </c>
      <c r="BP29" s="221">
        <f t="shared" si="22"/>
        <v>0</v>
      </c>
      <c r="BQ29" s="221" t="e">
        <f t="shared" si="23"/>
        <v>#DIV/0!</v>
      </c>
      <c r="BR29" s="221">
        <f t="shared" si="24"/>
        <v>30</v>
      </c>
      <c r="BS29" s="222" t="e">
        <f t="shared" si="25"/>
        <v>#DIV/0!</v>
      </c>
    </row>
    <row r="30" spans="1:72" s="153" customFormat="1" ht="15" customHeight="1">
      <c r="A30" s="198"/>
      <c r="B30" s="199"/>
      <c r="C30" s="200"/>
      <c r="D30" s="199"/>
      <c r="E30" s="200"/>
      <c r="F30" s="255"/>
      <c r="G30" s="256"/>
      <c r="H30" s="257"/>
      <c r="I30" s="258"/>
      <c r="J30" s="255"/>
      <c r="K30" s="255"/>
      <c r="L30" s="255"/>
      <c r="M30" s="255"/>
      <c r="N30" s="255"/>
      <c r="O30" s="255"/>
      <c r="P30" s="255"/>
      <c r="Q30" s="255"/>
      <c r="R30" s="255"/>
      <c r="S30" s="255"/>
      <c r="T30" s="255"/>
      <c r="U30" s="255"/>
      <c r="V30" s="255"/>
      <c r="W30" s="255"/>
      <c r="X30" s="255"/>
      <c r="Y30" s="201"/>
      <c r="Z30" s="201"/>
      <c r="AA30" s="201"/>
      <c r="AB30" s="201"/>
      <c r="AC30" s="201"/>
      <c r="AD30" s="201"/>
      <c r="AE30" s="201"/>
      <c r="AF30" s="201"/>
      <c r="AG30" s="201"/>
      <c r="AH30" s="201"/>
      <c r="AI30" s="201"/>
      <c r="AJ30" s="201"/>
      <c r="AK30" s="201"/>
      <c r="AL30" s="205"/>
      <c r="AM30" s="159"/>
      <c r="AN30" s="207">
        <f t="shared" si="1"/>
        <v>0</v>
      </c>
      <c r="AO30" s="208">
        <f t="shared" si="1"/>
        <v>0</v>
      </c>
      <c r="AP30" s="209">
        <f t="shared" si="1"/>
        <v>0</v>
      </c>
      <c r="AQ30" s="208">
        <f t="shared" si="1"/>
        <v>0</v>
      </c>
      <c r="AR30" s="209">
        <f t="shared" si="1"/>
        <v>0</v>
      </c>
      <c r="AS30" s="240" t="e">
        <f t="shared" si="2"/>
        <v>#DIV/0!</v>
      </c>
      <c r="AT30" s="203" t="e">
        <f t="shared" si="26"/>
        <v>#DIV/0!</v>
      </c>
      <c r="AU30" s="203" t="e">
        <f t="shared" si="27"/>
        <v>#DIV/0!</v>
      </c>
      <c r="AV30" s="203" t="e">
        <f t="shared" si="3"/>
        <v>#DIV/0!</v>
      </c>
      <c r="AW30" s="203" t="e">
        <f t="shared" si="36"/>
        <v>#DIV/0!</v>
      </c>
      <c r="AX30" s="203" t="e">
        <f t="shared" si="37"/>
        <v>#DIV/0!</v>
      </c>
      <c r="AY30" s="203" t="e">
        <f t="shared" si="38"/>
        <v>#DIV/0!</v>
      </c>
      <c r="AZ30" s="241" t="e">
        <f t="shared" si="39"/>
        <v>#DIV/0!</v>
      </c>
      <c r="BA30" s="241" t="e">
        <f t="shared" si="40"/>
        <v>#DIV/0!</v>
      </c>
      <c r="BB30" s="241" t="e">
        <f t="shared" si="41"/>
        <v>#DIV/0!</v>
      </c>
      <c r="BC30" s="241" t="e">
        <f t="shared" si="42"/>
        <v>#DIV/0!</v>
      </c>
      <c r="BD30" s="242" t="e">
        <f t="shared" si="43"/>
        <v>#DIV/0!</v>
      </c>
      <c r="BE30" s="259"/>
      <c r="BF30" s="220">
        <f t="shared" si="12"/>
        <v>0</v>
      </c>
      <c r="BG30" s="221">
        <f t="shared" si="13"/>
        <v>0</v>
      </c>
      <c r="BH30" s="221">
        <f t="shared" si="14"/>
        <v>0</v>
      </c>
      <c r="BI30" s="221">
        <f t="shared" si="15"/>
        <v>0</v>
      </c>
      <c r="BJ30" s="221">
        <f t="shared" si="16"/>
        <v>0</v>
      </c>
      <c r="BK30" s="221">
        <f t="shared" si="17"/>
        <v>0</v>
      </c>
      <c r="BL30" s="221">
        <f t="shared" si="18"/>
        <v>0</v>
      </c>
      <c r="BM30" s="221">
        <f t="shared" si="19"/>
        <v>0</v>
      </c>
      <c r="BN30" s="221">
        <f t="shared" si="20"/>
        <v>0</v>
      </c>
      <c r="BO30" s="221">
        <f t="shared" si="21"/>
        <v>0</v>
      </c>
      <c r="BP30" s="221">
        <f t="shared" si="22"/>
        <v>0</v>
      </c>
      <c r="BQ30" s="221" t="e">
        <f t="shared" si="23"/>
        <v>#DIV/0!</v>
      </c>
      <c r="BR30" s="221">
        <f t="shared" si="24"/>
        <v>30</v>
      </c>
      <c r="BS30" s="222" t="e">
        <f t="shared" si="25"/>
        <v>#DIV/0!</v>
      </c>
    </row>
    <row r="31" spans="1:72" s="153" customFormat="1" ht="15" customHeight="1">
      <c r="A31" s="223"/>
      <c r="B31" s="224"/>
      <c r="C31" s="225"/>
      <c r="D31" s="224"/>
      <c r="E31" s="225"/>
      <c r="F31" s="260"/>
      <c r="G31" s="260"/>
      <c r="H31" s="261"/>
      <c r="I31" s="262"/>
      <c r="J31" s="260"/>
      <c r="K31" s="260"/>
      <c r="L31" s="260"/>
      <c r="M31" s="260"/>
      <c r="N31" s="260"/>
      <c r="O31" s="260"/>
      <c r="P31" s="260"/>
      <c r="Q31" s="260"/>
      <c r="R31" s="260"/>
      <c r="S31" s="260"/>
      <c r="T31" s="260"/>
      <c r="U31" s="260"/>
      <c r="V31" s="260"/>
      <c r="W31" s="260"/>
      <c r="X31" s="260"/>
      <c r="Y31" s="226"/>
      <c r="Z31" s="226"/>
      <c r="AA31" s="226"/>
      <c r="AB31" s="226"/>
      <c r="AC31" s="226"/>
      <c r="AD31" s="226"/>
      <c r="AE31" s="226"/>
      <c r="AF31" s="226"/>
      <c r="AG31" s="226"/>
      <c r="AH31" s="226"/>
      <c r="AI31" s="226"/>
      <c r="AJ31" s="226"/>
      <c r="AK31" s="226"/>
      <c r="AL31" s="230"/>
      <c r="AM31" s="158"/>
      <c r="AN31" s="231">
        <f t="shared" si="1"/>
        <v>0</v>
      </c>
      <c r="AO31" s="232">
        <f t="shared" si="1"/>
        <v>0</v>
      </c>
      <c r="AP31" s="233">
        <f t="shared" si="1"/>
        <v>0</v>
      </c>
      <c r="AQ31" s="232">
        <f t="shared" si="1"/>
        <v>0</v>
      </c>
      <c r="AR31" s="233">
        <f t="shared" si="1"/>
        <v>0</v>
      </c>
      <c r="AS31" s="263" t="e">
        <f t="shared" si="2"/>
        <v>#DIV/0!</v>
      </c>
      <c r="AT31" s="228" t="e">
        <f t="shared" si="26"/>
        <v>#DIV/0!</v>
      </c>
      <c r="AU31" s="228" t="e">
        <f t="shared" si="27"/>
        <v>#DIV/0!</v>
      </c>
      <c r="AV31" s="228" t="e">
        <f t="shared" si="3"/>
        <v>#DIV/0!</v>
      </c>
      <c r="AW31" s="228" t="e">
        <f t="shared" si="36"/>
        <v>#DIV/0!</v>
      </c>
      <c r="AX31" s="228" t="e">
        <f t="shared" si="37"/>
        <v>#DIV/0!</v>
      </c>
      <c r="AY31" s="228" t="e">
        <f t="shared" si="38"/>
        <v>#DIV/0!</v>
      </c>
      <c r="AZ31" s="264" t="e">
        <f t="shared" si="39"/>
        <v>#DIV/0!</v>
      </c>
      <c r="BA31" s="264" t="e">
        <f t="shared" si="40"/>
        <v>#DIV/0!</v>
      </c>
      <c r="BB31" s="264" t="e">
        <f t="shared" si="41"/>
        <v>#DIV/0!</v>
      </c>
      <c r="BC31" s="264" t="e">
        <f t="shared" si="42"/>
        <v>#DIV/0!</v>
      </c>
      <c r="BD31" s="265" t="e">
        <f t="shared" si="43"/>
        <v>#DIV/0!</v>
      </c>
      <c r="BE31" s="259"/>
      <c r="BF31" s="220">
        <f t="shared" si="12"/>
        <v>0</v>
      </c>
      <c r="BG31" s="221">
        <f t="shared" si="13"/>
        <v>0</v>
      </c>
      <c r="BH31" s="221">
        <f t="shared" si="14"/>
        <v>0</v>
      </c>
      <c r="BI31" s="221">
        <f t="shared" si="15"/>
        <v>0</v>
      </c>
      <c r="BJ31" s="221">
        <f t="shared" si="16"/>
        <v>0</v>
      </c>
      <c r="BK31" s="221">
        <f t="shared" si="17"/>
        <v>0</v>
      </c>
      <c r="BL31" s="221">
        <f t="shared" si="18"/>
        <v>0</v>
      </c>
      <c r="BM31" s="221">
        <f t="shared" si="19"/>
        <v>0</v>
      </c>
      <c r="BN31" s="221">
        <f t="shared" si="20"/>
        <v>0</v>
      </c>
      <c r="BO31" s="221">
        <f t="shared" si="21"/>
        <v>0</v>
      </c>
      <c r="BP31" s="221">
        <f t="shared" si="22"/>
        <v>0</v>
      </c>
      <c r="BQ31" s="221" t="e">
        <f t="shared" si="23"/>
        <v>#DIV/0!</v>
      </c>
      <c r="BR31" s="221">
        <f t="shared" si="24"/>
        <v>30</v>
      </c>
      <c r="BS31" s="222" t="e">
        <f t="shared" si="25"/>
        <v>#DIV/0!</v>
      </c>
    </row>
    <row r="32" spans="1:72" s="153" customFormat="1" ht="15" customHeight="1">
      <c r="A32" s="198"/>
      <c r="B32" s="199"/>
      <c r="C32" s="200"/>
      <c r="D32" s="199"/>
      <c r="E32" s="200"/>
      <c r="F32" s="255"/>
      <c r="G32" s="256"/>
      <c r="H32" s="257"/>
      <c r="I32" s="258"/>
      <c r="J32" s="255"/>
      <c r="K32" s="255"/>
      <c r="L32" s="255"/>
      <c r="M32" s="255"/>
      <c r="N32" s="255"/>
      <c r="O32" s="255"/>
      <c r="P32" s="255"/>
      <c r="Q32" s="255"/>
      <c r="R32" s="255"/>
      <c r="S32" s="255"/>
      <c r="T32" s="255"/>
      <c r="U32" s="255"/>
      <c r="V32" s="255"/>
      <c r="W32" s="255"/>
      <c r="X32" s="255"/>
      <c r="Y32" s="201"/>
      <c r="Z32" s="201"/>
      <c r="AA32" s="201"/>
      <c r="AB32" s="201"/>
      <c r="AC32" s="201"/>
      <c r="AD32" s="201"/>
      <c r="AE32" s="201"/>
      <c r="AF32" s="201"/>
      <c r="AG32" s="201"/>
      <c r="AH32" s="201"/>
      <c r="AI32" s="201"/>
      <c r="AJ32" s="201"/>
      <c r="AK32" s="201"/>
      <c r="AL32" s="205"/>
      <c r="AM32" s="159"/>
      <c r="AN32" s="207">
        <f t="shared" si="1"/>
        <v>0</v>
      </c>
      <c r="AO32" s="208">
        <f t="shared" si="1"/>
        <v>0</v>
      </c>
      <c r="AP32" s="209">
        <f t="shared" si="1"/>
        <v>0</v>
      </c>
      <c r="AQ32" s="208">
        <f t="shared" si="1"/>
        <v>0</v>
      </c>
      <c r="AR32" s="209">
        <f t="shared" si="1"/>
        <v>0</v>
      </c>
      <c r="AS32" s="240" t="e">
        <f t="shared" si="2"/>
        <v>#DIV/0!</v>
      </c>
      <c r="AT32" s="203" t="e">
        <f t="shared" si="26"/>
        <v>#DIV/0!</v>
      </c>
      <c r="AU32" s="203" t="e">
        <f t="shared" si="27"/>
        <v>#DIV/0!</v>
      </c>
      <c r="AV32" s="203" t="e">
        <f t="shared" si="3"/>
        <v>#DIV/0!</v>
      </c>
      <c r="AW32" s="203" t="e">
        <f t="shared" ref="AW32:AW38" si="44">(I32-J32)*40/H32</f>
        <v>#DIV/0!</v>
      </c>
      <c r="AX32" s="203" t="e">
        <f t="shared" ref="AX32:AX38" si="45">(K32-L32)*40/H32</f>
        <v>#DIV/0!</v>
      </c>
      <c r="AY32" s="203" t="e">
        <f t="shared" ref="AY32:AY38" si="46">(M32-N32)*40/H32</f>
        <v>#DIV/0!</v>
      </c>
      <c r="AZ32" s="241" t="e">
        <f t="shared" ref="AZ32:AZ38" si="47">(O32-P32)*40/H32</f>
        <v>#DIV/0!</v>
      </c>
      <c r="BA32" s="241" t="e">
        <f t="shared" ref="BA32:BA38" si="48">(Q32-R32)*40/H32</f>
        <v>#DIV/0!</v>
      </c>
      <c r="BB32" s="241" t="e">
        <f t="shared" ref="BB32:BB38" si="49">(S32-T32)*40/H32</f>
        <v>#DIV/0!</v>
      </c>
      <c r="BC32" s="241" t="e">
        <f t="shared" ref="BC32:BC38" si="50">(U32-V32)*40/H32</f>
        <v>#DIV/0!</v>
      </c>
      <c r="BD32" s="242" t="e">
        <f t="shared" ref="BD32:BD38" si="51">(W32-X32)*40/H32</f>
        <v>#DIV/0!</v>
      </c>
      <c r="BE32" s="259"/>
      <c r="BF32" s="220">
        <f t="shared" si="12"/>
        <v>0</v>
      </c>
      <c r="BG32" s="221">
        <f t="shared" si="13"/>
        <v>0</v>
      </c>
      <c r="BH32" s="221">
        <f t="shared" si="14"/>
        <v>0</v>
      </c>
      <c r="BI32" s="221">
        <f t="shared" si="15"/>
        <v>0</v>
      </c>
      <c r="BJ32" s="221">
        <f t="shared" si="16"/>
        <v>0</v>
      </c>
      <c r="BK32" s="221">
        <f t="shared" si="17"/>
        <v>0</v>
      </c>
      <c r="BL32" s="221">
        <f t="shared" si="18"/>
        <v>0</v>
      </c>
      <c r="BM32" s="221">
        <f t="shared" si="19"/>
        <v>0</v>
      </c>
      <c r="BN32" s="221">
        <f t="shared" si="20"/>
        <v>0</v>
      </c>
      <c r="BO32" s="221">
        <f t="shared" si="21"/>
        <v>0</v>
      </c>
      <c r="BP32" s="221">
        <f t="shared" si="22"/>
        <v>0</v>
      </c>
      <c r="BQ32" s="221" t="e">
        <f t="shared" si="23"/>
        <v>#DIV/0!</v>
      </c>
      <c r="BR32" s="221">
        <f t="shared" si="24"/>
        <v>30</v>
      </c>
      <c r="BS32" s="222" t="e">
        <f t="shared" si="25"/>
        <v>#DIV/0!</v>
      </c>
    </row>
    <row r="33" spans="1:71" s="153" customFormat="1" ht="15" customHeight="1">
      <c r="A33" s="198"/>
      <c r="B33" s="266"/>
      <c r="C33" s="200"/>
      <c r="D33" s="266"/>
      <c r="E33" s="200"/>
      <c r="F33" s="255"/>
      <c r="G33" s="256"/>
      <c r="H33" s="257"/>
      <c r="I33" s="258"/>
      <c r="J33" s="255"/>
      <c r="K33" s="255"/>
      <c r="L33" s="255"/>
      <c r="M33" s="255"/>
      <c r="N33" s="255"/>
      <c r="O33" s="255"/>
      <c r="P33" s="255"/>
      <c r="Q33" s="255"/>
      <c r="R33" s="255"/>
      <c r="S33" s="255"/>
      <c r="T33" s="255"/>
      <c r="U33" s="255"/>
      <c r="V33" s="255"/>
      <c r="W33" s="255"/>
      <c r="X33" s="255"/>
      <c r="Y33" s="201"/>
      <c r="Z33" s="201"/>
      <c r="AA33" s="201"/>
      <c r="AB33" s="201"/>
      <c r="AC33" s="201"/>
      <c r="AD33" s="201"/>
      <c r="AE33" s="201"/>
      <c r="AF33" s="201"/>
      <c r="AG33" s="201"/>
      <c r="AH33" s="201"/>
      <c r="AI33" s="201"/>
      <c r="AJ33" s="201"/>
      <c r="AK33" s="201"/>
      <c r="AL33" s="205"/>
      <c r="AM33" s="159"/>
      <c r="AN33" s="207">
        <f t="shared" si="1"/>
        <v>0</v>
      </c>
      <c r="AO33" s="208">
        <f t="shared" si="1"/>
        <v>0</v>
      </c>
      <c r="AP33" s="209">
        <f t="shared" si="1"/>
        <v>0</v>
      </c>
      <c r="AQ33" s="208">
        <f t="shared" si="1"/>
        <v>0</v>
      </c>
      <c r="AR33" s="209">
        <f t="shared" si="1"/>
        <v>0</v>
      </c>
      <c r="AS33" s="240" t="e">
        <f t="shared" si="2"/>
        <v>#DIV/0!</v>
      </c>
      <c r="AT33" s="203" t="e">
        <f t="shared" si="26"/>
        <v>#DIV/0!</v>
      </c>
      <c r="AU33" s="203" t="e">
        <f t="shared" si="27"/>
        <v>#DIV/0!</v>
      </c>
      <c r="AV33" s="203" t="e">
        <f t="shared" si="3"/>
        <v>#DIV/0!</v>
      </c>
      <c r="AW33" s="203" t="e">
        <f t="shared" si="44"/>
        <v>#DIV/0!</v>
      </c>
      <c r="AX33" s="203" t="e">
        <f t="shared" si="45"/>
        <v>#DIV/0!</v>
      </c>
      <c r="AY33" s="203" t="e">
        <f t="shared" si="46"/>
        <v>#DIV/0!</v>
      </c>
      <c r="AZ33" s="241" t="e">
        <f t="shared" si="47"/>
        <v>#DIV/0!</v>
      </c>
      <c r="BA33" s="241" t="e">
        <f t="shared" si="48"/>
        <v>#DIV/0!</v>
      </c>
      <c r="BB33" s="241" t="e">
        <f t="shared" si="49"/>
        <v>#DIV/0!</v>
      </c>
      <c r="BC33" s="241" t="e">
        <f t="shared" si="50"/>
        <v>#DIV/0!</v>
      </c>
      <c r="BD33" s="242" t="e">
        <f t="shared" si="51"/>
        <v>#DIV/0!</v>
      </c>
      <c r="BE33" s="259"/>
      <c r="BF33" s="220">
        <f t="shared" si="12"/>
        <v>0</v>
      </c>
      <c r="BG33" s="221">
        <f t="shared" si="13"/>
        <v>0</v>
      </c>
      <c r="BH33" s="221">
        <f t="shared" si="14"/>
        <v>0</v>
      </c>
      <c r="BI33" s="221">
        <f t="shared" si="15"/>
        <v>0</v>
      </c>
      <c r="BJ33" s="221">
        <f t="shared" si="16"/>
        <v>0</v>
      </c>
      <c r="BK33" s="221">
        <f t="shared" si="17"/>
        <v>0</v>
      </c>
      <c r="BL33" s="221">
        <f t="shared" si="18"/>
        <v>0</v>
      </c>
      <c r="BM33" s="221">
        <f t="shared" si="19"/>
        <v>0</v>
      </c>
      <c r="BN33" s="221">
        <f t="shared" si="20"/>
        <v>0</v>
      </c>
      <c r="BO33" s="221">
        <f t="shared" si="21"/>
        <v>0</v>
      </c>
      <c r="BP33" s="221">
        <f t="shared" si="22"/>
        <v>0</v>
      </c>
      <c r="BQ33" s="221" t="e">
        <f t="shared" si="23"/>
        <v>#DIV/0!</v>
      </c>
      <c r="BR33" s="221">
        <f t="shared" si="24"/>
        <v>30</v>
      </c>
      <c r="BS33" s="222" t="e">
        <f t="shared" si="25"/>
        <v>#DIV/0!</v>
      </c>
    </row>
    <row r="34" spans="1:71" s="153" customFormat="1" ht="15" customHeight="1">
      <c r="A34" s="198"/>
      <c r="B34" s="199"/>
      <c r="C34" s="200"/>
      <c r="D34" s="199"/>
      <c r="E34" s="200"/>
      <c r="F34" s="255"/>
      <c r="G34" s="256"/>
      <c r="H34" s="257"/>
      <c r="I34" s="258"/>
      <c r="J34" s="255"/>
      <c r="K34" s="255"/>
      <c r="L34" s="255"/>
      <c r="M34" s="255"/>
      <c r="N34" s="255"/>
      <c r="O34" s="255"/>
      <c r="P34" s="255"/>
      <c r="Q34" s="255"/>
      <c r="R34" s="255"/>
      <c r="S34" s="255"/>
      <c r="T34" s="255"/>
      <c r="U34" s="255"/>
      <c r="V34" s="255"/>
      <c r="W34" s="255"/>
      <c r="X34" s="255"/>
      <c r="Y34" s="201"/>
      <c r="Z34" s="201"/>
      <c r="AA34" s="201"/>
      <c r="AB34" s="201"/>
      <c r="AC34" s="201"/>
      <c r="AD34" s="201"/>
      <c r="AE34" s="201"/>
      <c r="AF34" s="201"/>
      <c r="AG34" s="201"/>
      <c r="AH34" s="201"/>
      <c r="AI34" s="201"/>
      <c r="AJ34" s="201"/>
      <c r="AK34" s="201"/>
      <c r="AL34" s="205"/>
      <c r="AM34" s="159"/>
      <c r="AN34" s="207">
        <f t="shared" si="1"/>
        <v>0</v>
      </c>
      <c r="AO34" s="208">
        <f t="shared" si="1"/>
        <v>0</v>
      </c>
      <c r="AP34" s="209">
        <f t="shared" si="1"/>
        <v>0</v>
      </c>
      <c r="AQ34" s="208">
        <f t="shared" si="1"/>
        <v>0</v>
      </c>
      <c r="AR34" s="209">
        <f t="shared" si="1"/>
        <v>0</v>
      </c>
      <c r="AS34" s="240" t="e">
        <f t="shared" si="2"/>
        <v>#DIV/0!</v>
      </c>
      <c r="AT34" s="203" t="e">
        <f t="shared" si="26"/>
        <v>#DIV/0!</v>
      </c>
      <c r="AU34" s="203" t="e">
        <f t="shared" si="27"/>
        <v>#DIV/0!</v>
      </c>
      <c r="AV34" s="203" t="e">
        <f t="shared" si="3"/>
        <v>#DIV/0!</v>
      </c>
      <c r="AW34" s="203" t="e">
        <f t="shared" si="44"/>
        <v>#DIV/0!</v>
      </c>
      <c r="AX34" s="203" t="e">
        <f t="shared" si="45"/>
        <v>#DIV/0!</v>
      </c>
      <c r="AY34" s="203" t="e">
        <f t="shared" si="46"/>
        <v>#DIV/0!</v>
      </c>
      <c r="AZ34" s="241" t="e">
        <f t="shared" si="47"/>
        <v>#DIV/0!</v>
      </c>
      <c r="BA34" s="241" t="e">
        <f t="shared" si="48"/>
        <v>#DIV/0!</v>
      </c>
      <c r="BB34" s="241" t="e">
        <f t="shared" si="49"/>
        <v>#DIV/0!</v>
      </c>
      <c r="BC34" s="241" t="e">
        <f t="shared" si="50"/>
        <v>#DIV/0!</v>
      </c>
      <c r="BD34" s="242" t="e">
        <f t="shared" si="51"/>
        <v>#DIV/0!</v>
      </c>
      <c r="BE34" s="259"/>
      <c r="BF34" s="220">
        <f t="shared" si="12"/>
        <v>0</v>
      </c>
      <c r="BG34" s="221">
        <f t="shared" si="13"/>
        <v>0</v>
      </c>
      <c r="BH34" s="221">
        <f t="shared" si="14"/>
        <v>0</v>
      </c>
      <c r="BI34" s="221">
        <f t="shared" si="15"/>
        <v>0</v>
      </c>
      <c r="BJ34" s="221">
        <f t="shared" si="16"/>
        <v>0</v>
      </c>
      <c r="BK34" s="221">
        <f t="shared" si="17"/>
        <v>0</v>
      </c>
      <c r="BL34" s="221">
        <f t="shared" si="18"/>
        <v>0</v>
      </c>
      <c r="BM34" s="221">
        <f t="shared" si="19"/>
        <v>0</v>
      </c>
      <c r="BN34" s="221">
        <f t="shared" si="20"/>
        <v>0</v>
      </c>
      <c r="BO34" s="221">
        <f t="shared" si="21"/>
        <v>0</v>
      </c>
      <c r="BP34" s="221">
        <f t="shared" si="22"/>
        <v>0</v>
      </c>
      <c r="BQ34" s="221" t="e">
        <f t="shared" si="23"/>
        <v>#DIV/0!</v>
      </c>
      <c r="BR34" s="221">
        <f t="shared" si="24"/>
        <v>30</v>
      </c>
      <c r="BS34" s="222" t="e">
        <f t="shared" si="25"/>
        <v>#DIV/0!</v>
      </c>
    </row>
    <row r="35" spans="1:71" s="153" customFormat="1" ht="15" customHeight="1">
      <c r="A35" s="198"/>
      <c r="B35" s="199"/>
      <c r="C35" s="200"/>
      <c r="D35" s="199"/>
      <c r="E35" s="200"/>
      <c r="F35" s="255"/>
      <c r="G35" s="256"/>
      <c r="H35" s="257"/>
      <c r="I35" s="258"/>
      <c r="J35" s="255"/>
      <c r="K35" s="255"/>
      <c r="L35" s="255"/>
      <c r="M35" s="255"/>
      <c r="N35" s="255"/>
      <c r="O35" s="255"/>
      <c r="P35" s="255"/>
      <c r="Q35" s="255"/>
      <c r="R35" s="255"/>
      <c r="S35" s="255"/>
      <c r="T35" s="255"/>
      <c r="U35" s="255"/>
      <c r="V35" s="255"/>
      <c r="W35" s="255"/>
      <c r="X35" s="255"/>
      <c r="Y35" s="201"/>
      <c r="Z35" s="201"/>
      <c r="AA35" s="201"/>
      <c r="AB35" s="201"/>
      <c r="AC35" s="201"/>
      <c r="AD35" s="201"/>
      <c r="AE35" s="201"/>
      <c r="AF35" s="201"/>
      <c r="AG35" s="201"/>
      <c r="AH35" s="201"/>
      <c r="AI35" s="201"/>
      <c r="AJ35" s="201"/>
      <c r="AK35" s="201"/>
      <c r="AL35" s="205"/>
      <c r="AM35" s="159"/>
      <c r="AN35" s="207">
        <f t="shared" si="1"/>
        <v>0</v>
      </c>
      <c r="AO35" s="208">
        <f t="shared" si="1"/>
        <v>0</v>
      </c>
      <c r="AP35" s="209">
        <f t="shared" si="1"/>
        <v>0</v>
      </c>
      <c r="AQ35" s="208">
        <f t="shared" si="1"/>
        <v>0</v>
      </c>
      <c r="AR35" s="209">
        <f t="shared" si="1"/>
        <v>0</v>
      </c>
      <c r="AS35" s="240" t="e">
        <f t="shared" si="2"/>
        <v>#DIV/0!</v>
      </c>
      <c r="AT35" s="203" t="e">
        <f t="shared" si="26"/>
        <v>#DIV/0!</v>
      </c>
      <c r="AU35" s="203" t="e">
        <f t="shared" si="27"/>
        <v>#DIV/0!</v>
      </c>
      <c r="AV35" s="203" t="e">
        <f t="shared" si="3"/>
        <v>#DIV/0!</v>
      </c>
      <c r="AW35" s="203" t="e">
        <f t="shared" si="44"/>
        <v>#DIV/0!</v>
      </c>
      <c r="AX35" s="203" t="e">
        <f t="shared" si="45"/>
        <v>#DIV/0!</v>
      </c>
      <c r="AY35" s="203" t="e">
        <f t="shared" si="46"/>
        <v>#DIV/0!</v>
      </c>
      <c r="AZ35" s="241" t="e">
        <f t="shared" si="47"/>
        <v>#DIV/0!</v>
      </c>
      <c r="BA35" s="241" t="e">
        <f t="shared" si="48"/>
        <v>#DIV/0!</v>
      </c>
      <c r="BB35" s="241" t="e">
        <f t="shared" si="49"/>
        <v>#DIV/0!</v>
      </c>
      <c r="BC35" s="241" t="e">
        <f t="shared" si="50"/>
        <v>#DIV/0!</v>
      </c>
      <c r="BD35" s="242" t="e">
        <f t="shared" si="51"/>
        <v>#DIV/0!</v>
      </c>
      <c r="BE35" s="259"/>
      <c r="BF35" s="220">
        <f t="shared" si="12"/>
        <v>0</v>
      </c>
      <c r="BG35" s="221">
        <f t="shared" si="13"/>
        <v>0</v>
      </c>
      <c r="BH35" s="221">
        <f t="shared" si="14"/>
        <v>0</v>
      </c>
      <c r="BI35" s="221">
        <f t="shared" si="15"/>
        <v>0</v>
      </c>
      <c r="BJ35" s="221">
        <f t="shared" si="16"/>
        <v>0</v>
      </c>
      <c r="BK35" s="221">
        <f t="shared" si="17"/>
        <v>0</v>
      </c>
      <c r="BL35" s="221">
        <f t="shared" si="18"/>
        <v>0</v>
      </c>
      <c r="BM35" s="221">
        <f t="shared" si="19"/>
        <v>0</v>
      </c>
      <c r="BN35" s="221">
        <f t="shared" si="20"/>
        <v>0</v>
      </c>
      <c r="BO35" s="221">
        <f t="shared" si="21"/>
        <v>0</v>
      </c>
      <c r="BP35" s="221">
        <f t="shared" si="22"/>
        <v>0</v>
      </c>
      <c r="BQ35" s="221" t="e">
        <f t="shared" si="23"/>
        <v>#DIV/0!</v>
      </c>
      <c r="BR35" s="221">
        <f t="shared" si="24"/>
        <v>30</v>
      </c>
      <c r="BS35" s="222" t="e">
        <f t="shared" si="25"/>
        <v>#DIV/0!</v>
      </c>
    </row>
    <row r="36" spans="1:71" s="153" customFormat="1" ht="15" customHeight="1">
      <c r="A36" s="198"/>
      <c r="B36" s="199"/>
      <c r="C36" s="200"/>
      <c r="D36" s="199"/>
      <c r="E36" s="200"/>
      <c r="F36" s="255"/>
      <c r="G36" s="256"/>
      <c r="H36" s="257"/>
      <c r="I36" s="258"/>
      <c r="J36" s="255"/>
      <c r="K36" s="255"/>
      <c r="L36" s="255"/>
      <c r="M36" s="255"/>
      <c r="N36" s="255"/>
      <c r="O36" s="255"/>
      <c r="P36" s="255"/>
      <c r="Q36" s="255"/>
      <c r="R36" s="255"/>
      <c r="S36" s="255"/>
      <c r="T36" s="255"/>
      <c r="U36" s="255"/>
      <c r="V36" s="255"/>
      <c r="W36" s="255"/>
      <c r="X36" s="255"/>
      <c r="Y36" s="201"/>
      <c r="Z36" s="201"/>
      <c r="AA36" s="201"/>
      <c r="AB36" s="201"/>
      <c r="AC36" s="201"/>
      <c r="AD36" s="201"/>
      <c r="AE36" s="201"/>
      <c r="AF36" s="201"/>
      <c r="AG36" s="201"/>
      <c r="AH36" s="201"/>
      <c r="AI36" s="201"/>
      <c r="AJ36" s="201"/>
      <c r="AK36" s="201"/>
      <c r="AL36" s="205"/>
      <c r="AM36" s="159"/>
      <c r="AN36" s="207">
        <f t="shared" si="1"/>
        <v>0</v>
      </c>
      <c r="AO36" s="208">
        <f t="shared" si="1"/>
        <v>0</v>
      </c>
      <c r="AP36" s="209">
        <f t="shared" si="1"/>
        <v>0</v>
      </c>
      <c r="AQ36" s="208">
        <f t="shared" si="1"/>
        <v>0</v>
      </c>
      <c r="AR36" s="209">
        <f t="shared" si="1"/>
        <v>0</v>
      </c>
      <c r="AS36" s="240" t="e">
        <f t="shared" si="2"/>
        <v>#DIV/0!</v>
      </c>
      <c r="AT36" s="203" t="e">
        <f t="shared" si="26"/>
        <v>#DIV/0!</v>
      </c>
      <c r="AU36" s="203" t="e">
        <f t="shared" si="27"/>
        <v>#DIV/0!</v>
      </c>
      <c r="AV36" s="203" t="e">
        <f t="shared" si="3"/>
        <v>#DIV/0!</v>
      </c>
      <c r="AW36" s="203" t="e">
        <f t="shared" si="44"/>
        <v>#DIV/0!</v>
      </c>
      <c r="AX36" s="203" t="e">
        <f t="shared" si="45"/>
        <v>#DIV/0!</v>
      </c>
      <c r="AY36" s="203" t="e">
        <f t="shared" si="46"/>
        <v>#DIV/0!</v>
      </c>
      <c r="AZ36" s="241" t="e">
        <f t="shared" si="47"/>
        <v>#DIV/0!</v>
      </c>
      <c r="BA36" s="241" t="e">
        <f t="shared" si="48"/>
        <v>#DIV/0!</v>
      </c>
      <c r="BB36" s="241" t="e">
        <f t="shared" si="49"/>
        <v>#DIV/0!</v>
      </c>
      <c r="BC36" s="241" t="e">
        <f t="shared" si="50"/>
        <v>#DIV/0!</v>
      </c>
      <c r="BD36" s="242" t="e">
        <f t="shared" si="51"/>
        <v>#DIV/0!</v>
      </c>
      <c r="BE36" s="259"/>
      <c r="BF36" s="220">
        <f t="shared" si="12"/>
        <v>0</v>
      </c>
      <c r="BG36" s="221">
        <f t="shared" si="13"/>
        <v>0</v>
      </c>
      <c r="BH36" s="221">
        <f t="shared" si="14"/>
        <v>0</v>
      </c>
      <c r="BI36" s="221">
        <f t="shared" si="15"/>
        <v>0</v>
      </c>
      <c r="BJ36" s="221">
        <f t="shared" si="16"/>
        <v>0</v>
      </c>
      <c r="BK36" s="221">
        <f t="shared" si="17"/>
        <v>0</v>
      </c>
      <c r="BL36" s="221">
        <f t="shared" si="18"/>
        <v>0</v>
      </c>
      <c r="BM36" s="221">
        <f t="shared" si="19"/>
        <v>0</v>
      </c>
      <c r="BN36" s="221">
        <f t="shared" si="20"/>
        <v>0</v>
      </c>
      <c r="BO36" s="221">
        <f t="shared" si="21"/>
        <v>0</v>
      </c>
      <c r="BP36" s="221">
        <f t="shared" si="22"/>
        <v>0</v>
      </c>
      <c r="BQ36" s="221" t="e">
        <f t="shared" si="23"/>
        <v>#DIV/0!</v>
      </c>
      <c r="BR36" s="221">
        <f t="shared" si="24"/>
        <v>30</v>
      </c>
      <c r="BS36" s="222" t="e">
        <f t="shared" si="25"/>
        <v>#DIV/0!</v>
      </c>
    </row>
    <row r="37" spans="1:71" s="153" customFormat="1" ht="15" customHeight="1">
      <c r="A37" s="198"/>
      <c r="B37" s="199"/>
      <c r="C37" s="200"/>
      <c r="D37" s="199"/>
      <c r="E37" s="200"/>
      <c r="F37" s="255"/>
      <c r="G37" s="256"/>
      <c r="H37" s="257"/>
      <c r="I37" s="258"/>
      <c r="J37" s="255"/>
      <c r="K37" s="255"/>
      <c r="L37" s="255"/>
      <c r="M37" s="255"/>
      <c r="N37" s="255"/>
      <c r="O37" s="255"/>
      <c r="P37" s="255"/>
      <c r="Q37" s="255"/>
      <c r="R37" s="255"/>
      <c r="S37" s="255"/>
      <c r="T37" s="255"/>
      <c r="U37" s="255"/>
      <c r="V37" s="255"/>
      <c r="W37" s="255"/>
      <c r="X37" s="255"/>
      <c r="Y37" s="201"/>
      <c r="Z37" s="201"/>
      <c r="AA37" s="201"/>
      <c r="AB37" s="201"/>
      <c r="AC37" s="201"/>
      <c r="AD37" s="201"/>
      <c r="AE37" s="201"/>
      <c r="AF37" s="201"/>
      <c r="AG37" s="201"/>
      <c r="AH37" s="201"/>
      <c r="AI37" s="201"/>
      <c r="AJ37" s="201"/>
      <c r="AK37" s="201"/>
      <c r="AL37" s="205"/>
      <c r="AM37" s="159"/>
      <c r="AN37" s="207">
        <f t="shared" si="1"/>
        <v>0</v>
      </c>
      <c r="AO37" s="208">
        <f t="shared" si="1"/>
        <v>0</v>
      </c>
      <c r="AP37" s="209">
        <f t="shared" si="1"/>
        <v>0</v>
      </c>
      <c r="AQ37" s="208">
        <f t="shared" si="1"/>
        <v>0</v>
      </c>
      <c r="AR37" s="209">
        <f t="shared" si="1"/>
        <v>0</v>
      </c>
      <c r="AS37" s="240" t="e">
        <f t="shared" si="2"/>
        <v>#DIV/0!</v>
      </c>
      <c r="AT37" s="203" t="e">
        <f t="shared" si="26"/>
        <v>#DIV/0!</v>
      </c>
      <c r="AU37" s="203" t="e">
        <f t="shared" si="27"/>
        <v>#DIV/0!</v>
      </c>
      <c r="AV37" s="203" t="e">
        <f t="shared" si="3"/>
        <v>#DIV/0!</v>
      </c>
      <c r="AW37" s="203" t="e">
        <f t="shared" si="44"/>
        <v>#DIV/0!</v>
      </c>
      <c r="AX37" s="203" t="e">
        <f t="shared" si="45"/>
        <v>#DIV/0!</v>
      </c>
      <c r="AY37" s="203" t="e">
        <f t="shared" si="46"/>
        <v>#DIV/0!</v>
      </c>
      <c r="AZ37" s="241" t="e">
        <f t="shared" si="47"/>
        <v>#DIV/0!</v>
      </c>
      <c r="BA37" s="241" t="e">
        <f t="shared" si="48"/>
        <v>#DIV/0!</v>
      </c>
      <c r="BB37" s="241" t="e">
        <f t="shared" si="49"/>
        <v>#DIV/0!</v>
      </c>
      <c r="BC37" s="241" t="e">
        <f t="shared" si="50"/>
        <v>#DIV/0!</v>
      </c>
      <c r="BD37" s="242" t="e">
        <f t="shared" si="51"/>
        <v>#DIV/0!</v>
      </c>
      <c r="BE37" s="259"/>
      <c r="BF37" s="220">
        <f t="shared" si="12"/>
        <v>0</v>
      </c>
      <c r="BG37" s="221">
        <f t="shared" si="13"/>
        <v>0</v>
      </c>
      <c r="BH37" s="221">
        <f t="shared" si="14"/>
        <v>0</v>
      </c>
      <c r="BI37" s="221">
        <f t="shared" si="15"/>
        <v>0</v>
      </c>
      <c r="BJ37" s="221">
        <f t="shared" si="16"/>
        <v>0</v>
      </c>
      <c r="BK37" s="221">
        <f t="shared" si="17"/>
        <v>0</v>
      </c>
      <c r="BL37" s="221">
        <f t="shared" si="18"/>
        <v>0</v>
      </c>
      <c r="BM37" s="221">
        <f t="shared" si="19"/>
        <v>0</v>
      </c>
      <c r="BN37" s="221">
        <f t="shared" si="20"/>
        <v>0</v>
      </c>
      <c r="BO37" s="221">
        <f t="shared" si="21"/>
        <v>0</v>
      </c>
      <c r="BP37" s="221">
        <f t="shared" si="22"/>
        <v>0</v>
      </c>
      <c r="BQ37" s="221" t="e">
        <f t="shared" si="23"/>
        <v>#DIV/0!</v>
      </c>
      <c r="BR37" s="221">
        <f t="shared" si="24"/>
        <v>30</v>
      </c>
      <c r="BS37" s="222" t="e">
        <f t="shared" si="25"/>
        <v>#DIV/0!</v>
      </c>
    </row>
    <row r="38" spans="1:71" s="153" customFormat="1" ht="15" customHeight="1" thickBot="1">
      <c r="A38" s="267"/>
      <c r="B38" s="268"/>
      <c r="C38" s="269"/>
      <c r="D38" s="268"/>
      <c r="E38" s="269"/>
      <c r="F38" s="270"/>
      <c r="G38" s="271"/>
      <c r="H38" s="272"/>
      <c r="I38" s="273"/>
      <c r="J38" s="270"/>
      <c r="K38" s="270"/>
      <c r="L38" s="270"/>
      <c r="M38" s="270"/>
      <c r="N38" s="270"/>
      <c r="O38" s="270"/>
      <c r="P38" s="270"/>
      <c r="Q38" s="270"/>
      <c r="R38" s="270"/>
      <c r="S38" s="270"/>
      <c r="T38" s="270"/>
      <c r="U38" s="270"/>
      <c r="V38" s="270"/>
      <c r="W38" s="270"/>
      <c r="X38" s="270"/>
      <c r="Y38" s="274"/>
      <c r="Z38" s="274"/>
      <c r="AA38" s="274"/>
      <c r="AB38" s="274"/>
      <c r="AC38" s="274"/>
      <c r="AD38" s="274"/>
      <c r="AE38" s="274"/>
      <c r="AF38" s="274"/>
      <c r="AG38" s="274"/>
      <c r="AH38" s="274"/>
      <c r="AI38" s="274"/>
      <c r="AJ38" s="274"/>
      <c r="AK38" s="274"/>
      <c r="AL38" s="275"/>
      <c r="AM38" s="159"/>
      <c r="AN38" s="276">
        <f t="shared" si="1"/>
        <v>0</v>
      </c>
      <c r="AO38" s="277">
        <f t="shared" si="1"/>
        <v>0</v>
      </c>
      <c r="AP38" s="278">
        <f t="shared" si="1"/>
        <v>0</v>
      </c>
      <c r="AQ38" s="277">
        <f t="shared" si="1"/>
        <v>0</v>
      </c>
      <c r="AR38" s="278">
        <f t="shared" si="1"/>
        <v>0</v>
      </c>
      <c r="AS38" s="247" t="e">
        <f t="shared" si="2"/>
        <v>#DIV/0!</v>
      </c>
      <c r="AT38" s="248" t="e">
        <f t="shared" si="26"/>
        <v>#DIV/0!</v>
      </c>
      <c r="AU38" s="248" t="e">
        <f t="shared" si="27"/>
        <v>#DIV/0!</v>
      </c>
      <c r="AV38" s="248" t="e">
        <f t="shared" si="3"/>
        <v>#DIV/0!</v>
      </c>
      <c r="AW38" s="248" t="e">
        <f t="shared" si="44"/>
        <v>#DIV/0!</v>
      </c>
      <c r="AX38" s="248" t="e">
        <f t="shared" si="45"/>
        <v>#DIV/0!</v>
      </c>
      <c r="AY38" s="248" t="e">
        <f t="shared" si="46"/>
        <v>#DIV/0!</v>
      </c>
      <c r="AZ38" s="249" t="e">
        <f t="shared" si="47"/>
        <v>#DIV/0!</v>
      </c>
      <c r="BA38" s="249" t="e">
        <f t="shared" si="48"/>
        <v>#DIV/0!</v>
      </c>
      <c r="BB38" s="249" t="e">
        <f t="shared" si="49"/>
        <v>#DIV/0!</v>
      </c>
      <c r="BC38" s="249" t="e">
        <f t="shared" si="50"/>
        <v>#DIV/0!</v>
      </c>
      <c r="BD38" s="250" t="e">
        <f t="shared" si="51"/>
        <v>#DIV/0!</v>
      </c>
      <c r="BE38" s="259"/>
      <c r="BF38" s="252">
        <f t="shared" si="12"/>
        <v>0</v>
      </c>
      <c r="BG38" s="253">
        <f t="shared" si="13"/>
        <v>0</v>
      </c>
      <c r="BH38" s="253">
        <f t="shared" si="14"/>
        <v>0</v>
      </c>
      <c r="BI38" s="253">
        <f t="shared" si="15"/>
        <v>0</v>
      </c>
      <c r="BJ38" s="253">
        <f t="shared" si="16"/>
        <v>0</v>
      </c>
      <c r="BK38" s="253">
        <f t="shared" si="17"/>
        <v>0</v>
      </c>
      <c r="BL38" s="253">
        <f t="shared" si="18"/>
        <v>0</v>
      </c>
      <c r="BM38" s="253">
        <f t="shared" si="19"/>
        <v>0</v>
      </c>
      <c r="BN38" s="253">
        <f t="shared" si="20"/>
        <v>0</v>
      </c>
      <c r="BO38" s="253">
        <f t="shared" si="21"/>
        <v>0</v>
      </c>
      <c r="BP38" s="253">
        <f t="shared" si="22"/>
        <v>0</v>
      </c>
      <c r="BQ38" s="253" t="e">
        <f t="shared" si="23"/>
        <v>#DIV/0!</v>
      </c>
      <c r="BR38" s="253">
        <f t="shared" si="24"/>
        <v>30</v>
      </c>
      <c r="BS38" s="254" t="e">
        <f t="shared" si="25"/>
        <v>#DIV/0!</v>
      </c>
    </row>
    <row r="39" spans="1:71">
      <c r="A39" s="148"/>
      <c r="B39" s="168"/>
      <c r="C39" s="168"/>
      <c r="D39" s="168"/>
      <c r="E39" s="168"/>
      <c r="AN39" s="148"/>
      <c r="AO39" s="168"/>
      <c r="AP39" s="168"/>
      <c r="AQ39" s="168"/>
      <c r="AR39" s="168"/>
      <c r="AS39" s="155"/>
      <c r="AT39" s="151"/>
      <c r="AU39" s="151"/>
      <c r="AV39" s="151"/>
      <c r="AW39" s="151"/>
      <c r="AX39" s="279"/>
      <c r="AY39" s="279"/>
    </row>
    <row r="40" spans="1:71">
      <c r="A40" s="148"/>
      <c r="B40" s="168"/>
      <c r="C40" s="168"/>
      <c r="D40" s="168"/>
      <c r="E40" s="168"/>
      <c r="AN40" s="148"/>
      <c r="AO40" s="168"/>
      <c r="AP40" s="168"/>
      <c r="AQ40" s="168"/>
      <c r="AR40" s="168"/>
      <c r="AS40" s="155"/>
      <c r="AT40" s="151"/>
      <c r="AU40" s="151"/>
      <c r="AV40" s="151"/>
      <c r="AW40" s="151"/>
      <c r="AX40" s="279"/>
      <c r="AY40" s="279"/>
    </row>
    <row r="41" spans="1:71">
      <c r="A41" s="148"/>
      <c r="B41" s="168"/>
      <c r="C41" s="168"/>
      <c r="D41" s="168"/>
      <c r="E41" s="168"/>
      <c r="AN41" s="148"/>
      <c r="AO41" s="168"/>
      <c r="AP41" s="168"/>
      <c r="AQ41" s="168"/>
      <c r="AR41" s="168"/>
      <c r="AS41" s="155"/>
      <c r="AT41" s="151"/>
      <c r="AU41" s="151"/>
      <c r="AV41" s="151"/>
      <c r="AW41" s="151"/>
      <c r="AX41" s="279"/>
      <c r="AY41" s="279"/>
    </row>
    <row r="42" spans="1:71">
      <c r="A42" s="148"/>
      <c r="B42" s="168"/>
      <c r="C42" s="168"/>
      <c r="D42" s="168"/>
      <c r="E42" s="168"/>
      <c r="AN42" s="148"/>
      <c r="AO42" s="168"/>
      <c r="AP42" s="168"/>
      <c r="AQ42" s="168"/>
      <c r="AR42" s="168"/>
      <c r="AS42" s="155"/>
      <c r="AT42" s="151"/>
      <c r="AU42" s="151"/>
      <c r="AV42" s="151"/>
      <c r="AW42" s="151"/>
      <c r="AX42" s="279"/>
      <c r="AY42" s="279"/>
    </row>
    <row r="43" spans="1:71">
      <c r="A43" s="148"/>
      <c r="B43" s="168"/>
      <c r="C43" s="168"/>
      <c r="D43" s="168"/>
      <c r="E43" s="168"/>
      <c r="AN43" s="148"/>
      <c r="AO43" s="168"/>
      <c r="AP43" s="168"/>
      <c r="AQ43" s="168"/>
      <c r="AR43" s="168"/>
      <c r="AS43" s="155"/>
      <c r="AT43" s="151"/>
      <c r="AU43" s="151"/>
      <c r="AV43" s="151"/>
      <c r="AW43" s="151"/>
      <c r="AX43" s="279"/>
      <c r="AY43" s="279"/>
    </row>
    <row r="44" spans="1:71">
      <c r="A44" s="148"/>
      <c r="B44" s="168"/>
      <c r="C44" s="168"/>
      <c r="D44" s="168"/>
      <c r="E44" s="168"/>
      <c r="AN44" s="148"/>
      <c r="AO44" s="168"/>
      <c r="AP44" s="168"/>
      <c r="AQ44" s="168"/>
      <c r="AR44" s="168"/>
      <c r="AS44" s="155"/>
      <c r="AT44" s="151"/>
      <c r="AU44" s="151"/>
      <c r="AV44" s="151"/>
      <c r="AW44" s="151"/>
      <c r="AX44" s="279"/>
      <c r="AY44" s="279"/>
    </row>
    <row r="45" spans="1:71">
      <c r="A45" s="148"/>
      <c r="B45" s="168"/>
      <c r="C45" s="168"/>
      <c r="D45" s="168"/>
      <c r="E45" s="168"/>
      <c r="AN45" s="148"/>
      <c r="AO45" s="168"/>
      <c r="AP45" s="168"/>
      <c r="AQ45" s="168"/>
      <c r="AR45" s="168"/>
      <c r="AS45" s="155"/>
      <c r="AT45" s="151"/>
      <c r="AU45" s="151"/>
      <c r="AV45" s="151"/>
      <c r="AW45" s="151"/>
      <c r="AX45" s="279"/>
      <c r="AY45" s="279"/>
    </row>
    <row r="46" spans="1:71">
      <c r="A46" s="148"/>
      <c r="B46" s="168"/>
      <c r="C46" s="168"/>
      <c r="D46" s="168"/>
      <c r="E46" s="168"/>
      <c r="AN46" s="148"/>
      <c r="AO46" s="168"/>
      <c r="AP46" s="168"/>
      <c r="AQ46" s="168"/>
      <c r="AR46" s="168"/>
      <c r="AS46" s="155"/>
      <c r="AT46" s="151"/>
      <c r="AU46" s="151"/>
      <c r="AV46" s="151"/>
      <c r="AW46" s="151"/>
      <c r="AX46" s="279"/>
      <c r="AY46" s="279"/>
    </row>
    <row r="47" spans="1:71">
      <c r="A47" s="148"/>
      <c r="B47" s="168"/>
      <c r="C47" s="168"/>
      <c r="D47" s="168"/>
      <c r="E47" s="168"/>
      <c r="AN47" s="148"/>
      <c r="AO47" s="168"/>
      <c r="AP47" s="168"/>
      <c r="AQ47" s="168"/>
      <c r="AR47" s="168"/>
      <c r="AS47" s="155"/>
      <c r="AT47" s="151"/>
      <c r="AU47" s="151"/>
      <c r="AV47" s="151"/>
      <c r="AW47" s="151"/>
      <c r="AX47" s="279"/>
      <c r="AY47" s="279"/>
    </row>
    <row r="48" spans="1:71">
      <c r="A48" s="148"/>
      <c r="B48" s="168"/>
      <c r="C48" s="168"/>
      <c r="D48" s="168"/>
      <c r="E48" s="168"/>
      <c r="AN48" s="148"/>
      <c r="AO48" s="168"/>
      <c r="AP48" s="168"/>
      <c r="AQ48" s="168"/>
      <c r="AR48" s="168"/>
      <c r="AS48" s="155"/>
      <c r="AT48" s="151"/>
      <c r="AU48" s="151"/>
      <c r="AV48" s="151"/>
      <c r="AW48" s="151"/>
      <c r="AX48" s="279"/>
      <c r="AY48" s="279"/>
    </row>
    <row r="49" spans="1:51">
      <c r="A49" s="148"/>
      <c r="B49" s="168"/>
      <c r="C49" s="168"/>
      <c r="D49" s="168"/>
      <c r="E49" s="168"/>
      <c r="AN49" s="148"/>
      <c r="AO49" s="168"/>
      <c r="AP49" s="168"/>
      <c r="AQ49" s="168"/>
      <c r="AR49" s="168"/>
      <c r="AS49" s="155"/>
      <c r="AT49" s="151"/>
      <c r="AU49" s="151"/>
      <c r="AV49" s="151"/>
      <c r="AW49" s="151"/>
      <c r="AX49" s="279"/>
      <c r="AY49" s="279"/>
    </row>
    <row r="50" spans="1:51">
      <c r="A50" s="148"/>
      <c r="B50" s="168"/>
      <c r="C50" s="168"/>
      <c r="D50" s="168"/>
      <c r="E50" s="168"/>
      <c r="AN50" s="148"/>
      <c r="AO50" s="168"/>
      <c r="AP50" s="168"/>
      <c r="AQ50" s="168"/>
      <c r="AR50" s="168"/>
      <c r="AS50" s="155"/>
      <c r="AT50" s="151"/>
      <c r="AU50" s="151"/>
      <c r="AV50" s="151"/>
      <c r="AW50" s="151"/>
      <c r="AX50" s="279"/>
      <c r="AY50" s="279"/>
    </row>
    <row r="51" spans="1:51">
      <c r="A51" s="148"/>
      <c r="B51" s="168"/>
      <c r="C51" s="168"/>
      <c r="D51" s="168"/>
      <c r="E51" s="168"/>
      <c r="AN51" s="148"/>
      <c r="AO51" s="168"/>
      <c r="AP51" s="168"/>
      <c r="AQ51" s="168"/>
      <c r="AR51" s="168"/>
      <c r="AS51" s="155"/>
      <c r="AT51" s="151"/>
      <c r="AU51" s="151"/>
      <c r="AV51" s="151"/>
      <c r="AW51" s="151"/>
      <c r="AX51" s="279"/>
      <c r="AY51" s="279"/>
    </row>
    <row r="52" spans="1:51">
      <c r="A52" s="148"/>
      <c r="B52" s="168"/>
      <c r="C52" s="168"/>
      <c r="D52" s="168"/>
      <c r="E52" s="168"/>
      <c r="AN52" s="148"/>
      <c r="AO52" s="168"/>
      <c r="AP52" s="168"/>
      <c r="AQ52" s="168"/>
      <c r="AR52" s="168"/>
      <c r="AS52" s="155"/>
      <c r="AT52" s="151"/>
      <c r="AU52" s="151"/>
      <c r="AV52" s="151"/>
      <c r="AW52" s="151"/>
      <c r="AX52" s="279"/>
      <c r="AY52" s="279"/>
    </row>
    <row r="53" spans="1:51">
      <c r="A53" s="148"/>
      <c r="B53" s="168"/>
      <c r="C53" s="168"/>
      <c r="D53" s="168"/>
      <c r="E53" s="168"/>
      <c r="AN53" s="148"/>
      <c r="AO53" s="168"/>
      <c r="AP53" s="168"/>
      <c r="AQ53" s="168"/>
      <c r="AR53" s="168"/>
      <c r="AS53" s="155"/>
      <c r="AT53" s="151"/>
      <c r="AU53" s="151"/>
      <c r="AV53" s="151"/>
      <c r="AW53" s="151"/>
      <c r="AX53" s="279"/>
      <c r="AY53" s="279"/>
    </row>
    <row r="54" spans="1:51">
      <c r="A54" s="148"/>
      <c r="B54" s="168"/>
      <c r="C54" s="168"/>
      <c r="D54" s="168"/>
      <c r="E54" s="168"/>
      <c r="AN54" s="148"/>
      <c r="AO54" s="168"/>
      <c r="AP54" s="168"/>
      <c r="AQ54" s="168"/>
      <c r="AR54" s="168"/>
      <c r="AS54" s="155"/>
      <c r="AT54" s="151"/>
      <c r="AU54" s="151"/>
      <c r="AV54" s="151"/>
      <c r="AW54" s="151"/>
      <c r="AX54" s="279"/>
      <c r="AY54" s="279"/>
    </row>
    <row r="55" spans="1:51">
      <c r="A55" s="148"/>
      <c r="B55" s="168"/>
      <c r="C55" s="168"/>
      <c r="D55" s="168"/>
      <c r="E55" s="168"/>
      <c r="AN55" s="148"/>
      <c r="AO55" s="168"/>
      <c r="AP55" s="168"/>
      <c r="AQ55" s="168"/>
      <c r="AR55" s="168"/>
      <c r="AS55" s="155"/>
      <c r="AT55" s="151"/>
      <c r="AU55" s="151"/>
      <c r="AV55" s="151"/>
      <c r="AW55" s="151"/>
      <c r="AX55" s="279"/>
      <c r="AY55" s="279"/>
    </row>
    <row r="56" spans="1:51">
      <c r="A56" s="148"/>
      <c r="B56" s="168"/>
      <c r="C56" s="168"/>
      <c r="D56" s="168"/>
      <c r="E56" s="168"/>
      <c r="AN56" s="148"/>
      <c r="AO56" s="168"/>
      <c r="AP56" s="168"/>
      <c r="AQ56" s="168"/>
      <c r="AR56" s="168"/>
      <c r="AS56" s="155"/>
      <c r="AT56" s="151"/>
      <c r="AU56" s="151"/>
      <c r="AV56" s="151"/>
      <c r="AW56" s="151"/>
      <c r="AX56" s="279"/>
      <c r="AY56" s="279"/>
    </row>
    <row r="57" spans="1:51">
      <c r="A57" s="148"/>
      <c r="B57" s="168"/>
      <c r="C57" s="168"/>
      <c r="D57" s="168"/>
      <c r="E57" s="168"/>
      <c r="AN57" s="148"/>
      <c r="AO57" s="168"/>
      <c r="AP57" s="168"/>
      <c r="AQ57" s="168"/>
      <c r="AR57" s="168"/>
      <c r="AS57" s="155"/>
      <c r="AT57" s="151"/>
      <c r="AU57" s="151"/>
      <c r="AV57" s="151"/>
      <c r="AW57" s="151"/>
      <c r="AX57" s="279"/>
      <c r="AY57" s="279"/>
    </row>
    <row r="58" spans="1:51">
      <c r="A58" s="148"/>
      <c r="B58" s="168"/>
      <c r="C58" s="168"/>
      <c r="D58" s="168"/>
      <c r="E58" s="168"/>
      <c r="AN58" s="148"/>
      <c r="AO58" s="168"/>
      <c r="AP58" s="168"/>
      <c r="AQ58" s="168"/>
      <c r="AR58" s="168"/>
      <c r="AS58" s="155"/>
      <c r="AT58" s="151"/>
      <c r="AU58" s="151"/>
      <c r="AV58" s="151"/>
      <c r="AW58" s="151"/>
      <c r="AX58" s="279"/>
      <c r="AY58" s="279"/>
    </row>
    <row r="59" spans="1:51">
      <c r="A59" s="148"/>
      <c r="B59" s="168"/>
      <c r="C59" s="168"/>
      <c r="D59" s="168"/>
      <c r="E59" s="168"/>
      <c r="AN59" s="148"/>
      <c r="AO59" s="168"/>
      <c r="AP59" s="168"/>
      <c r="AQ59" s="168"/>
      <c r="AR59" s="168"/>
      <c r="AS59" s="155"/>
      <c r="AT59" s="151"/>
      <c r="AU59" s="151"/>
      <c r="AV59" s="151"/>
      <c r="AW59" s="151"/>
      <c r="AX59" s="279"/>
      <c r="AY59" s="279"/>
    </row>
    <row r="60" spans="1:51">
      <c r="A60" s="148"/>
      <c r="B60" s="168"/>
      <c r="C60" s="168"/>
      <c r="D60" s="168"/>
      <c r="E60" s="168"/>
      <c r="AN60" s="148"/>
      <c r="AO60" s="168"/>
      <c r="AP60" s="168"/>
      <c r="AQ60" s="168"/>
      <c r="AR60" s="168"/>
      <c r="AS60" s="155"/>
      <c r="AT60" s="151"/>
      <c r="AU60" s="151"/>
      <c r="AV60" s="151"/>
      <c r="AW60" s="151"/>
      <c r="AX60" s="279"/>
      <c r="AY60" s="279"/>
    </row>
    <row r="61" spans="1:51">
      <c r="A61" s="148"/>
      <c r="B61" s="168"/>
      <c r="C61" s="168"/>
      <c r="D61" s="168"/>
      <c r="E61" s="168"/>
      <c r="AN61" s="148"/>
      <c r="AO61" s="168"/>
      <c r="AP61" s="168"/>
      <c r="AQ61" s="168"/>
      <c r="AR61" s="168"/>
      <c r="AS61" s="155"/>
      <c r="AT61" s="151"/>
      <c r="AU61" s="151"/>
      <c r="AV61" s="151"/>
      <c r="AW61" s="151"/>
      <c r="AX61" s="279"/>
      <c r="AY61" s="279"/>
    </row>
  </sheetData>
  <mergeCells count="49">
    <mergeCell ref="BK9:BK10"/>
    <mergeCell ref="BL9:BL10"/>
    <mergeCell ref="BM9:BM10"/>
    <mergeCell ref="BD9:BD10"/>
    <mergeCell ref="BF9:BF10"/>
    <mergeCell ref="BG9:BG10"/>
    <mergeCell ref="BH9:BH10"/>
    <mergeCell ref="BI9:BI10"/>
    <mergeCell ref="BJ9:BJ10"/>
    <mergeCell ref="BC9:BC10"/>
    <mergeCell ref="AQ9:AR9"/>
    <mergeCell ref="AS9:AS10"/>
    <mergeCell ref="AT9:AT10"/>
    <mergeCell ref="AU9:AU10"/>
    <mergeCell ref="AV9:AV10"/>
    <mergeCell ref="AW9:AW10"/>
    <mergeCell ref="AX9:AX10"/>
    <mergeCell ref="AY9:AY10"/>
    <mergeCell ref="AZ9:AZ10"/>
    <mergeCell ref="BA9:BA10"/>
    <mergeCell ref="BB9:BB10"/>
    <mergeCell ref="AO9:AP9"/>
    <mergeCell ref="Q9:R9"/>
    <mergeCell ref="S9:T9"/>
    <mergeCell ref="U9:V9"/>
    <mergeCell ref="W9:X9"/>
    <mergeCell ref="Y9:Z9"/>
    <mergeCell ref="AA9:AB9"/>
    <mergeCell ref="AC9:AD9"/>
    <mergeCell ref="AE9:AF9"/>
    <mergeCell ref="AG9:AH9"/>
    <mergeCell ref="AI9:AJ9"/>
    <mergeCell ref="AK9:AL9"/>
    <mergeCell ref="AO8:AR8"/>
    <mergeCell ref="AS8:AV8"/>
    <mergeCell ref="AW8:BD8"/>
    <mergeCell ref="BF8:BM8"/>
    <mergeCell ref="B9:C9"/>
    <mergeCell ref="D9:E9"/>
    <mergeCell ref="I9:J9"/>
    <mergeCell ref="K9:L9"/>
    <mergeCell ref="M9:N9"/>
    <mergeCell ref="O9:P9"/>
    <mergeCell ref="B8:E8"/>
    <mergeCell ref="F8:H8"/>
    <mergeCell ref="I8:X8"/>
    <mergeCell ref="Y8:AF8"/>
    <mergeCell ref="AG8:AJ8"/>
    <mergeCell ref="AK8:AL8"/>
  </mergeCells>
  <phoneticPr fontId="3"/>
  <pageMargins left="0.78740157480314965" right="0.78740157480314965" top="0.98425196850393704" bottom="0.98425196850393704" header="0.51181102362204722" footer="0.51181102362204722"/>
  <pageSetup paperSize="9" scale="22" orientation="landscape" r:id="rId1"/>
  <headerFooter alignWithMargins="0"/>
  <colBreaks count="2" manualBreakCount="2">
    <brk id="39" max="39" man="1"/>
    <brk id="57" max="39"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BS63"/>
  <sheetViews>
    <sheetView zoomScaleNormal="100" workbookViewId="0"/>
  </sheetViews>
  <sheetFormatPr defaultRowHeight="14.25"/>
  <cols>
    <col min="1" max="1" width="7.625" style="146" customWidth="1"/>
    <col min="2" max="5" width="7.625" style="154" customWidth="1"/>
    <col min="6" max="7" width="7.625" style="146" customWidth="1"/>
    <col min="8" max="8" width="7.625" style="147" customWidth="1"/>
    <col min="9" max="38" width="6.625" style="146" customWidth="1"/>
    <col min="39" max="39" width="6.625" style="148" customWidth="1"/>
    <col min="40" max="40" width="8.625" style="146" customWidth="1"/>
    <col min="41" max="44" width="8.625" style="154" customWidth="1"/>
    <col min="45" max="45" width="7.625" style="170" customWidth="1"/>
    <col min="46" max="49" width="7.625" style="171" customWidth="1"/>
    <col min="50" max="56" width="7.625" style="152" customWidth="1"/>
    <col min="57" max="57" width="9" style="146"/>
    <col min="58" max="71" width="9" style="147"/>
    <col min="72" max="16384" width="9" style="146"/>
  </cols>
  <sheetData>
    <row r="1" spans="1:71" ht="15" customHeight="1">
      <c r="A1" s="144" t="s">
        <v>444</v>
      </c>
      <c r="B1" s="145"/>
      <c r="C1" s="145"/>
      <c r="D1" s="145"/>
      <c r="E1" s="145"/>
      <c r="AN1" s="144" t="s">
        <v>445</v>
      </c>
      <c r="AO1" s="145"/>
      <c r="AP1" s="145"/>
      <c r="AQ1" s="145"/>
      <c r="AR1" s="145"/>
      <c r="AS1" s="149"/>
      <c r="AT1" s="150"/>
      <c r="AU1" s="151"/>
      <c r="AV1" s="151"/>
      <c r="AW1" s="152"/>
    </row>
    <row r="2" spans="1:71" ht="15" customHeight="1">
      <c r="A2" s="153"/>
      <c r="AN2" s="153"/>
      <c r="AS2" s="155"/>
      <c r="AT2" s="151"/>
      <c r="AU2" s="151"/>
      <c r="AV2" s="151"/>
      <c r="AW2" s="152"/>
    </row>
    <row r="3" spans="1:71" ht="15" customHeight="1">
      <c r="A3" s="156" t="s">
        <v>384</v>
      </c>
      <c r="B3" s="157"/>
      <c r="C3" s="158"/>
      <c r="D3" s="159"/>
      <c r="E3" s="160"/>
      <c r="F3" s="160"/>
      <c r="AG3" s="148"/>
      <c r="AH3" s="161"/>
      <c r="AI3" s="161"/>
      <c r="AJ3" s="161"/>
      <c r="AK3" s="161"/>
      <c r="AL3" s="145"/>
      <c r="AM3" s="161"/>
      <c r="AN3" s="156" t="s">
        <v>384</v>
      </c>
      <c r="AO3" s="162">
        <f>B3</f>
        <v>0</v>
      </c>
      <c r="AP3" s="156"/>
      <c r="AQ3" s="163"/>
      <c r="AR3" s="164"/>
      <c r="AS3" s="165"/>
      <c r="AT3" s="152"/>
      <c r="AU3" s="152"/>
      <c r="AV3" s="152"/>
      <c r="AW3" s="152"/>
      <c r="AY3" s="147"/>
      <c r="AZ3" s="147"/>
      <c r="BA3" s="147"/>
      <c r="BB3" s="147"/>
      <c r="BC3" s="147"/>
      <c r="BD3" s="147"/>
    </row>
    <row r="4" spans="1:71" ht="15" customHeight="1">
      <c r="A4" s="156" t="s">
        <v>385</v>
      </c>
      <c r="B4" s="157"/>
      <c r="C4" s="166"/>
      <c r="D4" s="156"/>
      <c r="E4" s="156" t="s">
        <v>386</v>
      </c>
      <c r="F4" s="167"/>
      <c r="AG4" s="148"/>
      <c r="AH4" s="161"/>
      <c r="AI4" s="161"/>
      <c r="AJ4" s="161"/>
      <c r="AK4" s="161"/>
      <c r="AL4" s="145"/>
      <c r="AM4" s="161"/>
      <c r="AN4" s="156" t="s">
        <v>385</v>
      </c>
      <c r="AO4" s="162">
        <f>B4</f>
        <v>0</v>
      </c>
      <c r="AP4" s="162"/>
      <c r="AQ4" s="156"/>
      <c r="AR4" s="156" t="str">
        <f>E4</f>
        <v>担当者：</v>
      </c>
      <c r="AS4" s="156">
        <f>F4</f>
        <v>0</v>
      </c>
      <c r="AT4" s="152"/>
      <c r="AU4" s="152"/>
      <c r="AV4" s="152"/>
      <c r="AW4" s="152"/>
      <c r="AY4" s="147"/>
      <c r="AZ4" s="147"/>
      <c r="BA4" s="147"/>
      <c r="BB4" s="147"/>
      <c r="BC4" s="147"/>
      <c r="BD4" s="147"/>
    </row>
    <row r="5" spans="1:71" ht="15" customHeight="1">
      <c r="A5" s="153"/>
      <c r="B5" s="168"/>
      <c r="C5" s="168"/>
      <c r="D5" s="168"/>
      <c r="E5" s="168"/>
      <c r="F5" s="153"/>
      <c r="G5" s="153"/>
      <c r="H5" s="169"/>
      <c r="I5" s="153"/>
      <c r="AN5" s="153"/>
      <c r="AO5" s="145"/>
      <c r="AP5" s="145"/>
      <c r="AQ5" s="145"/>
      <c r="AR5" s="145"/>
    </row>
    <row r="6" spans="1:71" ht="15" customHeight="1">
      <c r="A6" s="172"/>
      <c r="B6" s="173" t="s">
        <v>387</v>
      </c>
      <c r="C6" s="168"/>
      <c r="D6" s="168"/>
      <c r="E6" s="168"/>
      <c r="F6" s="160"/>
      <c r="AN6" s="156" t="s">
        <v>388</v>
      </c>
      <c r="AO6" s="166" t="s">
        <v>389</v>
      </c>
      <c r="AP6" s="145"/>
      <c r="AQ6" s="145"/>
      <c r="AR6" s="145"/>
      <c r="AW6" s="152"/>
      <c r="BF6" s="174" t="s">
        <v>390</v>
      </c>
    </row>
    <row r="7" spans="1:71" ht="15" customHeight="1" thickBot="1">
      <c r="B7" s="145"/>
      <c r="C7" s="145"/>
      <c r="D7" s="145"/>
      <c r="E7" s="145"/>
      <c r="AO7" s="145"/>
      <c r="AP7" s="145"/>
      <c r="AQ7" s="145"/>
      <c r="AR7" s="145"/>
      <c r="AS7" s="149"/>
      <c r="BF7" s="175"/>
    </row>
    <row r="8" spans="1:71" s="153" customFormat="1" ht="15" customHeight="1">
      <c r="A8" s="176"/>
      <c r="B8" s="417" t="s">
        <v>391</v>
      </c>
      <c r="C8" s="418"/>
      <c r="D8" s="418"/>
      <c r="E8" s="418"/>
      <c r="F8" s="431" t="s">
        <v>392</v>
      </c>
      <c r="G8" s="432"/>
      <c r="H8" s="433"/>
      <c r="I8" s="434" t="s">
        <v>446</v>
      </c>
      <c r="J8" s="432"/>
      <c r="K8" s="432"/>
      <c r="L8" s="432"/>
      <c r="M8" s="432"/>
      <c r="N8" s="432"/>
      <c r="O8" s="432"/>
      <c r="P8" s="432"/>
      <c r="Q8" s="432"/>
      <c r="R8" s="432"/>
      <c r="S8" s="432"/>
      <c r="T8" s="432"/>
      <c r="U8" s="432"/>
      <c r="V8" s="432"/>
      <c r="W8" s="432"/>
      <c r="X8" s="433"/>
      <c r="Y8" s="434" t="s">
        <v>447</v>
      </c>
      <c r="Z8" s="432"/>
      <c r="AA8" s="432"/>
      <c r="AB8" s="432"/>
      <c r="AC8" s="432"/>
      <c r="AD8" s="432"/>
      <c r="AE8" s="432"/>
      <c r="AF8" s="433"/>
      <c r="AG8" s="434" t="s">
        <v>448</v>
      </c>
      <c r="AH8" s="432"/>
      <c r="AI8" s="432"/>
      <c r="AJ8" s="433"/>
      <c r="AK8" s="434" t="s">
        <v>449</v>
      </c>
      <c r="AL8" s="435"/>
      <c r="AM8" s="177"/>
      <c r="AN8" s="176"/>
      <c r="AO8" s="417" t="s">
        <v>391</v>
      </c>
      <c r="AP8" s="418"/>
      <c r="AQ8" s="418"/>
      <c r="AR8" s="418"/>
      <c r="AS8" s="419" t="s">
        <v>397</v>
      </c>
      <c r="AT8" s="420"/>
      <c r="AU8" s="420"/>
      <c r="AV8" s="421"/>
      <c r="AW8" s="422" t="s">
        <v>398</v>
      </c>
      <c r="AX8" s="423"/>
      <c r="AY8" s="423"/>
      <c r="AZ8" s="423"/>
      <c r="BA8" s="423"/>
      <c r="BB8" s="423"/>
      <c r="BC8" s="423"/>
      <c r="BD8" s="424"/>
      <c r="BF8" s="425" t="s">
        <v>450</v>
      </c>
      <c r="BG8" s="426"/>
      <c r="BH8" s="426"/>
      <c r="BI8" s="426"/>
      <c r="BJ8" s="426"/>
      <c r="BK8" s="426"/>
      <c r="BL8" s="426"/>
      <c r="BM8" s="426"/>
      <c r="BN8" s="178"/>
      <c r="BO8" s="178"/>
      <c r="BP8" s="178"/>
      <c r="BQ8" s="178"/>
      <c r="BR8" s="178"/>
      <c r="BS8" s="179"/>
    </row>
    <row r="9" spans="1:71" s="153" customFormat="1" ht="15" customHeight="1">
      <c r="A9" s="180" t="s">
        <v>400</v>
      </c>
      <c r="B9" s="427" t="s">
        <v>401</v>
      </c>
      <c r="C9" s="428"/>
      <c r="D9" s="427" t="s">
        <v>402</v>
      </c>
      <c r="E9" s="428"/>
      <c r="F9" s="181" t="s">
        <v>403</v>
      </c>
      <c r="G9" s="182" t="s">
        <v>404</v>
      </c>
      <c r="H9" s="183" t="s">
        <v>405</v>
      </c>
      <c r="I9" s="429" t="s">
        <v>406</v>
      </c>
      <c r="J9" s="430"/>
      <c r="K9" s="429" t="s">
        <v>407</v>
      </c>
      <c r="L9" s="430"/>
      <c r="M9" s="429" t="s">
        <v>408</v>
      </c>
      <c r="N9" s="430"/>
      <c r="O9" s="429" t="s">
        <v>409</v>
      </c>
      <c r="P9" s="430"/>
      <c r="Q9" s="429" t="s">
        <v>410</v>
      </c>
      <c r="R9" s="430"/>
      <c r="S9" s="429" t="s">
        <v>411</v>
      </c>
      <c r="T9" s="430"/>
      <c r="U9" s="429" t="s">
        <v>412</v>
      </c>
      <c r="V9" s="430"/>
      <c r="W9" s="429" t="s">
        <v>413</v>
      </c>
      <c r="X9" s="430"/>
      <c r="Y9" s="429" t="s">
        <v>406</v>
      </c>
      <c r="Z9" s="430"/>
      <c r="AA9" s="429" t="s">
        <v>407</v>
      </c>
      <c r="AB9" s="430"/>
      <c r="AC9" s="429" t="s">
        <v>408</v>
      </c>
      <c r="AD9" s="430"/>
      <c r="AE9" s="429" t="s">
        <v>409</v>
      </c>
      <c r="AF9" s="430"/>
      <c r="AG9" s="429" t="s">
        <v>406</v>
      </c>
      <c r="AH9" s="430"/>
      <c r="AI9" s="429" t="s">
        <v>408</v>
      </c>
      <c r="AJ9" s="430"/>
      <c r="AK9" s="429" t="s">
        <v>409</v>
      </c>
      <c r="AL9" s="436"/>
      <c r="AM9" s="177"/>
      <c r="AN9" s="180" t="s">
        <v>414</v>
      </c>
      <c r="AO9" s="427" t="s">
        <v>401</v>
      </c>
      <c r="AP9" s="428"/>
      <c r="AQ9" s="427" t="s">
        <v>402</v>
      </c>
      <c r="AR9" s="428"/>
      <c r="AS9" s="439" t="s">
        <v>415</v>
      </c>
      <c r="AT9" s="437" t="s">
        <v>416</v>
      </c>
      <c r="AU9" s="437" t="s">
        <v>417</v>
      </c>
      <c r="AV9" s="437" t="s">
        <v>418</v>
      </c>
      <c r="AW9" s="437" t="s">
        <v>406</v>
      </c>
      <c r="AX9" s="437" t="s">
        <v>407</v>
      </c>
      <c r="AY9" s="437" t="s">
        <v>408</v>
      </c>
      <c r="AZ9" s="437" t="s">
        <v>409</v>
      </c>
      <c r="BA9" s="437" t="s">
        <v>410</v>
      </c>
      <c r="BB9" s="437" t="s">
        <v>411</v>
      </c>
      <c r="BC9" s="437" t="s">
        <v>419</v>
      </c>
      <c r="BD9" s="445" t="s">
        <v>420</v>
      </c>
      <c r="BF9" s="447" t="s">
        <v>406</v>
      </c>
      <c r="BG9" s="441" t="s">
        <v>407</v>
      </c>
      <c r="BH9" s="441" t="s">
        <v>408</v>
      </c>
      <c r="BI9" s="441" t="s">
        <v>409</v>
      </c>
      <c r="BJ9" s="441" t="s">
        <v>410</v>
      </c>
      <c r="BK9" s="441" t="s">
        <v>411</v>
      </c>
      <c r="BL9" s="441" t="s">
        <v>419</v>
      </c>
      <c r="BM9" s="443" t="s">
        <v>420</v>
      </c>
      <c r="BN9" s="184" t="s">
        <v>451</v>
      </c>
      <c r="BO9" s="184" t="s">
        <v>452</v>
      </c>
      <c r="BP9" s="184" t="s">
        <v>453</v>
      </c>
      <c r="BQ9" s="184" t="s">
        <v>454</v>
      </c>
      <c r="BR9" s="184" t="s">
        <v>433</v>
      </c>
      <c r="BS9" s="185" t="s">
        <v>434</v>
      </c>
    </row>
    <row r="10" spans="1:71" s="195" customFormat="1" ht="15" customHeight="1" thickBot="1">
      <c r="A10" s="186"/>
      <c r="B10" s="187" t="s">
        <v>435</v>
      </c>
      <c r="C10" s="188" t="s">
        <v>436</v>
      </c>
      <c r="D10" s="187" t="s">
        <v>435</v>
      </c>
      <c r="E10" s="188" t="s">
        <v>436</v>
      </c>
      <c r="F10" s="189" t="s">
        <v>455</v>
      </c>
      <c r="G10" s="189" t="s">
        <v>456</v>
      </c>
      <c r="H10" s="189" t="s">
        <v>456</v>
      </c>
      <c r="I10" s="190" t="s">
        <v>457</v>
      </c>
      <c r="J10" s="190" t="s">
        <v>458</v>
      </c>
      <c r="K10" s="190" t="s">
        <v>457</v>
      </c>
      <c r="L10" s="190" t="s">
        <v>458</v>
      </c>
      <c r="M10" s="190" t="s">
        <v>457</v>
      </c>
      <c r="N10" s="190" t="s">
        <v>458</v>
      </c>
      <c r="O10" s="190" t="s">
        <v>457</v>
      </c>
      <c r="P10" s="190" t="s">
        <v>458</v>
      </c>
      <c r="Q10" s="190" t="s">
        <v>457</v>
      </c>
      <c r="R10" s="190" t="s">
        <v>458</v>
      </c>
      <c r="S10" s="190" t="s">
        <v>457</v>
      </c>
      <c r="T10" s="190" t="s">
        <v>458</v>
      </c>
      <c r="U10" s="190" t="s">
        <v>457</v>
      </c>
      <c r="V10" s="190" t="s">
        <v>458</v>
      </c>
      <c r="W10" s="190" t="s">
        <v>457</v>
      </c>
      <c r="X10" s="190" t="s">
        <v>458</v>
      </c>
      <c r="Y10" s="190" t="s">
        <v>457</v>
      </c>
      <c r="Z10" s="190" t="s">
        <v>458</v>
      </c>
      <c r="AA10" s="190" t="s">
        <v>457</v>
      </c>
      <c r="AB10" s="190" t="s">
        <v>458</v>
      </c>
      <c r="AC10" s="190" t="s">
        <v>457</v>
      </c>
      <c r="AD10" s="190" t="s">
        <v>458</v>
      </c>
      <c r="AE10" s="190" t="s">
        <v>457</v>
      </c>
      <c r="AF10" s="190" t="s">
        <v>458</v>
      </c>
      <c r="AG10" s="190" t="s">
        <v>457</v>
      </c>
      <c r="AH10" s="190" t="s">
        <v>458</v>
      </c>
      <c r="AI10" s="190" t="s">
        <v>457</v>
      </c>
      <c r="AJ10" s="190" t="s">
        <v>458</v>
      </c>
      <c r="AK10" s="190" t="s">
        <v>457</v>
      </c>
      <c r="AL10" s="191" t="s">
        <v>458</v>
      </c>
      <c r="AM10" s="177"/>
      <c r="AN10" s="186"/>
      <c r="AO10" s="193" t="s">
        <v>459</v>
      </c>
      <c r="AP10" s="194" t="s">
        <v>460</v>
      </c>
      <c r="AQ10" s="193" t="s">
        <v>459</v>
      </c>
      <c r="AR10" s="194" t="s">
        <v>460</v>
      </c>
      <c r="AS10" s="440"/>
      <c r="AT10" s="438"/>
      <c r="AU10" s="438"/>
      <c r="AV10" s="438"/>
      <c r="AW10" s="438"/>
      <c r="AX10" s="438"/>
      <c r="AY10" s="438"/>
      <c r="AZ10" s="438"/>
      <c r="BA10" s="438"/>
      <c r="BB10" s="438"/>
      <c r="BC10" s="438"/>
      <c r="BD10" s="446"/>
      <c r="BF10" s="448"/>
      <c r="BG10" s="442"/>
      <c r="BH10" s="442"/>
      <c r="BI10" s="442"/>
      <c r="BJ10" s="442"/>
      <c r="BK10" s="442"/>
      <c r="BL10" s="442"/>
      <c r="BM10" s="444"/>
      <c r="BN10" s="196"/>
      <c r="BO10" s="196"/>
      <c r="BP10" s="196"/>
      <c r="BQ10" s="196"/>
      <c r="BR10" s="196"/>
      <c r="BS10" s="197"/>
    </row>
    <row r="11" spans="1:71" s="153" customFormat="1" ht="15" customHeight="1">
      <c r="A11" s="198"/>
      <c r="B11" s="199"/>
      <c r="C11" s="200"/>
      <c r="D11" s="199"/>
      <c r="E11" s="200"/>
      <c r="F11" s="201"/>
      <c r="G11" s="202"/>
      <c r="H11" s="203">
        <f t="shared" ref="H11:H38" si="0">G11*(20+273)/(F11+273)</f>
        <v>0</v>
      </c>
      <c r="I11" s="204"/>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5"/>
      <c r="AM11" s="159"/>
      <c r="AN11" s="207">
        <f t="shared" ref="AN11:AR38" si="1">A11</f>
        <v>0</v>
      </c>
      <c r="AO11" s="208">
        <f t="shared" si="1"/>
        <v>0</v>
      </c>
      <c r="AP11" s="209">
        <f t="shared" si="1"/>
        <v>0</v>
      </c>
      <c r="AQ11" s="208">
        <f t="shared" si="1"/>
        <v>0</v>
      </c>
      <c r="AR11" s="209">
        <f t="shared" si="1"/>
        <v>0</v>
      </c>
      <c r="AS11" s="240" t="e">
        <f t="shared" ref="AS11:AS38" si="2">1000/96.06*(Y11-Z11+AG11-AH11)*20/H11</f>
        <v>#DIV/0!</v>
      </c>
      <c r="AT11" s="203" t="e">
        <f t="shared" ref="AT11:AT38" si="3">1000/62.01*(AA11-AB11)*20/H11</f>
        <v>#DIV/0!</v>
      </c>
      <c r="AU11" s="203" t="e">
        <f t="shared" ref="AU11:AU38" si="4">1000/35.45*(AC11-AD11+AI11-AJ11)*20/H11</f>
        <v>#DIV/0!</v>
      </c>
      <c r="AV11" s="203" t="e">
        <f t="shared" ref="AV11:AV38" si="5">1000/18.04*(AE11-AF11+AK11-AL11)*20/H11</f>
        <v>#DIV/0!</v>
      </c>
      <c r="AW11" s="203" t="e">
        <f t="shared" ref="AW11:AW38" si="6">1000/96.06*(I11-J11)*20/H11</f>
        <v>#DIV/0!</v>
      </c>
      <c r="AX11" s="203" t="e">
        <f t="shared" ref="AX11:AX38" si="7">1000/62.01*(K11-L11)*20/H11</f>
        <v>#DIV/0!</v>
      </c>
      <c r="AY11" s="203" t="e">
        <f t="shared" ref="AY11:AY38" si="8">1000/35.45*(M11-N11)*20/H11</f>
        <v>#DIV/0!</v>
      </c>
      <c r="AZ11" s="241" t="e">
        <f t="shared" ref="AZ11:AZ38" si="9">1000/18.04*(O11-P11)*20/H11</f>
        <v>#DIV/0!</v>
      </c>
      <c r="BA11" s="241" t="e">
        <f t="shared" ref="BA11:BA38" si="10">1000/22.99*(Q11-R11)*20/H11</f>
        <v>#DIV/0!</v>
      </c>
      <c r="BB11" s="241" t="e">
        <f t="shared" ref="BB11:BB38" si="11">1000/39.1*(S11-T11)*20/H11</f>
        <v>#DIV/0!</v>
      </c>
      <c r="BC11" s="241" t="e">
        <f t="shared" ref="BC11:BC38" si="12">1000/24.31*(U11-V11)*20/H11</f>
        <v>#DIV/0!</v>
      </c>
      <c r="BD11" s="242" t="e">
        <f t="shared" ref="BD11:BD38" si="13">1000/40*(W11-X11)*20/H11</f>
        <v>#DIV/0!</v>
      </c>
      <c r="BF11" s="216">
        <f t="shared" ref="BF11:BF39" si="14">(I11-J11)/48.03*1000</f>
        <v>0</v>
      </c>
      <c r="BG11" s="217">
        <f t="shared" ref="BG11:BG39" si="15">(K11-L11)/62.01*1000</f>
        <v>0</v>
      </c>
      <c r="BH11" s="217">
        <f t="shared" ref="BH11:BH39" si="16">(M11-N11)/35.45*1000</f>
        <v>0</v>
      </c>
      <c r="BI11" s="217">
        <f t="shared" ref="BI11:BI39" si="17">(O11-P11)/18.04*1000</f>
        <v>0</v>
      </c>
      <c r="BJ11" s="217">
        <f t="shared" ref="BJ11:BJ39" si="18">(Q11-R11)/22.99*1000</f>
        <v>0</v>
      </c>
      <c r="BK11" s="217">
        <f t="shared" ref="BK11:BK39" si="19">(S11-T11)/39.1*1000</f>
        <v>0</v>
      </c>
      <c r="BL11" s="217">
        <f t="shared" ref="BL11:BL39" si="20">(U11-V11)/12.16*1000</f>
        <v>0</v>
      </c>
      <c r="BM11" s="217">
        <f t="shared" ref="BM11:BM39" si="21">(W11-X11)/20.04*1000</f>
        <v>0</v>
      </c>
      <c r="BN11" s="217">
        <f t="shared" ref="BN11:BN39" si="22">SUM(BF11:BH11)</f>
        <v>0</v>
      </c>
      <c r="BO11" s="217">
        <f t="shared" ref="BO11:BO39" si="23">SUM(BI11:BM11)</f>
        <v>0</v>
      </c>
      <c r="BP11" s="217">
        <f t="shared" ref="BP11:BP39" si="24">BN11+BO11</f>
        <v>0</v>
      </c>
      <c r="BQ11" s="217" t="e">
        <f t="shared" ref="BQ11:BQ39" si="25">(BO11-BN11)/BP11*100</f>
        <v>#DIV/0!</v>
      </c>
      <c r="BR11" s="217">
        <f t="shared" ref="BR11:BR39" si="26">IF(BP11&lt;50,30,IF(BP11&lt;=100,15,8))</f>
        <v>30</v>
      </c>
      <c r="BS11" s="218" t="e">
        <f t="shared" ref="BS11:BS39" si="27">IF(ABS(BQ11)&lt;BR11,"○","×")</f>
        <v>#DIV/0!</v>
      </c>
    </row>
    <row r="12" spans="1:71" s="153" customFormat="1" ht="15" customHeight="1">
      <c r="A12" s="198"/>
      <c r="B12" s="199"/>
      <c r="C12" s="200"/>
      <c r="D12" s="199"/>
      <c r="E12" s="200"/>
      <c r="F12" s="201"/>
      <c r="G12" s="202"/>
      <c r="H12" s="203">
        <f t="shared" si="0"/>
        <v>0</v>
      </c>
      <c r="I12" s="204"/>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5"/>
      <c r="AM12" s="159"/>
      <c r="AN12" s="207">
        <f t="shared" si="1"/>
        <v>0</v>
      </c>
      <c r="AO12" s="208">
        <f t="shared" si="1"/>
        <v>0</v>
      </c>
      <c r="AP12" s="209">
        <f t="shared" si="1"/>
        <v>0</v>
      </c>
      <c r="AQ12" s="208">
        <f t="shared" si="1"/>
        <v>0</v>
      </c>
      <c r="AR12" s="209">
        <f t="shared" si="1"/>
        <v>0</v>
      </c>
      <c r="AS12" s="240" t="e">
        <f t="shared" si="2"/>
        <v>#DIV/0!</v>
      </c>
      <c r="AT12" s="203" t="e">
        <f t="shared" si="3"/>
        <v>#DIV/0!</v>
      </c>
      <c r="AU12" s="203" t="e">
        <f t="shared" si="4"/>
        <v>#DIV/0!</v>
      </c>
      <c r="AV12" s="203" t="e">
        <f t="shared" si="5"/>
        <v>#DIV/0!</v>
      </c>
      <c r="AW12" s="203" t="e">
        <f t="shared" si="6"/>
        <v>#DIV/0!</v>
      </c>
      <c r="AX12" s="203" t="e">
        <f t="shared" si="7"/>
        <v>#DIV/0!</v>
      </c>
      <c r="AY12" s="203" t="e">
        <f t="shared" si="8"/>
        <v>#DIV/0!</v>
      </c>
      <c r="AZ12" s="241" t="e">
        <f t="shared" si="9"/>
        <v>#DIV/0!</v>
      </c>
      <c r="BA12" s="241" t="e">
        <f t="shared" si="10"/>
        <v>#DIV/0!</v>
      </c>
      <c r="BB12" s="241" t="e">
        <f t="shared" si="11"/>
        <v>#DIV/0!</v>
      </c>
      <c r="BC12" s="241" t="e">
        <f t="shared" si="12"/>
        <v>#DIV/0!</v>
      </c>
      <c r="BD12" s="242" t="e">
        <f t="shared" si="13"/>
        <v>#DIV/0!</v>
      </c>
      <c r="BF12" s="220">
        <f t="shared" si="14"/>
        <v>0</v>
      </c>
      <c r="BG12" s="221">
        <f t="shared" si="15"/>
        <v>0</v>
      </c>
      <c r="BH12" s="221">
        <f t="shared" si="16"/>
        <v>0</v>
      </c>
      <c r="BI12" s="221">
        <f t="shared" si="17"/>
        <v>0</v>
      </c>
      <c r="BJ12" s="221">
        <f t="shared" si="18"/>
        <v>0</v>
      </c>
      <c r="BK12" s="221">
        <f t="shared" si="19"/>
        <v>0</v>
      </c>
      <c r="BL12" s="221">
        <f t="shared" si="20"/>
        <v>0</v>
      </c>
      <c r="BM12" s="221">
        <f t="shared" si="21"/>
        <v>0</v>
      </c>
      <c r="BN12" s="221">
        <f t="shared" si="22"/>
        <v>0</v>
      </c>
      <c r="BO12" s="221">
        <f t="shared" si="23"/>
        <v>0</v>
      </c>
      <c r="BP12" s="221">
        <f t="shared" si="24"/>
        <v>0</v>
      </c>
      <c r="BQ12" s="221" t="e">
        <f t="shared" si="25"/>
        <v>#DIV/0!</v>
      </c>
      <c r="BR12" s="221">
        <f t="shared" si="26"/>
        <v>30</v>
      </c>
      <c r="BS12" s="222" t="e">
        <f t="shared" si="27"/>
        <v>#DIV/0!</v>
      </c>
    </row>
    <row r="13" spans="1:71" s="153" customFormat="1" ht="15" customHeight="1">
      <c r="A13" s="198"/>
      <c r="B13" s="199"/>
      <c r="C13" s="200"/>
      <c r="D13" s="199"/>
      <c r="E13" s="200"/>
      <c r="F13" s="201"/>
      <c r="G13" s="202"/>
      <c r="H13" s="203">
        <f t="shared" si="0"/>
        <v>0</v>
      </c>
      <c r="I13" s="204"/>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5"/>
      <c r="AM13" s="159"/>
      <c r="AN13" s="207">
        <f t="shared" si="1"/>
        <v>0</v>
      </c>
      <c r="AO13" s="208">
        <f t="shared" si="1"/>
        <v>0</v>
      </c>
      <c r="AP13" s="209">
        <f t="shared" si="1"/>
        <v>0</v>
      </c>
      <c r="AQ13" s="208">
        <f t="shared" si="1"/>
        <v>0</v>
      </c>
      <c r="AR13" s="209">
        <f t="shared" si="1"/>
        <v>0</v>
      </c>
      <c r="AS13" s="240" t="e">
        <f t="shared" si="2"/>
        <v>#DIV/0!</v>
      </c>
      <c r="AT13" s="203" t="e">
        <f t="shared" si="3"/>
        <v>#DIV/0!</v>
      </c>
      <c r="AU13" s="203" t="e">
        <f t="shared" si="4"/>
        <v>#DIV/0!</v>
      </c>
      <c r="AV13" s="203" t="e">
        <f t="shared" si="5"/>
        <v>#DIV/0!</v>
      </c>
      <c r="AW13" s="203" t="e">
        <f t="shared" si="6"/>
        <v>#DIV/0!</v>
      </c>
      <c r="AX13" s="203" t="e">
        <f t="shared" si="7"/>
        <v>#DIV/0!</v>
      </c>
      <c r="AY13" s="203" t="e">
        <f t="shared" si="8"/>
        <v>#DIV/0!</v>
      </c>
      <c r="AZ13" s="241" t="e">
        <f t="shared" si="9"/>
        <v>#DIV/0!</v>
      </c>
      <c r="BA13" s="241" t="e">
        <f t="shared" si="10"/>
        <v>#DIV/0!</v>
      </c>
      <c r="BB13" s="241" t="e">
        <f t="shared" si="11"/>
        <v>#DIV/0!</v>
      </c>
      <c r="BC13" s="241" t="e">
        <f t="shared" si="12"/>
        <v>#DIV/0!</v>
      </c>
      <c r="BD13" s="242" t="e">
        <f t="shared" si="13"/>
        <v>#DIV/0!</v>
      </c>
      <c r="BF13" s="220">
        <f t="shared" si="14"/>
        <v>0</v>
      </c>
      <c r="BG13" s="221">
        <f t="shared" si="15"/>
        <v>0</v>
      </c>
      <c r="BH13" s="221">
        <f t="shared" si="16"/>
        <v>0</v>
      </c>
      <c r="BI13" s="221">
        <f t="shared" si="17"/>
        <v>0</v>
      </c>
      <c r="BJ13" s="221">
        <f t="shared" si="18"/>
        <v>0</v>
      </c>
      <c r="BK13" s="221">
        <f t="shared" si="19"/>
        <v>0</v>
      </c>
      <c r="BL13" s="221">
        <f t="shared" si="20"/>
        <v>0</v>
      </c>
      <c r="BM13" s="221">
        <f t="shared" si="21"/>
        <v>0</v>
      </c>
      <c r="BN13" s="221">
        <f t="shared" si="22"/>
        <v>0</v>
      </c>
      <c r="BO13" s="221">
        <f t="shared" si="23"/>
        <v>0</v>
      </c>
      <c r="BP13" s="221">
        <f t="shared" si="24"/>
        <v>0</v>
      </c>
      <c r="BQ13" s="221" t="e">
        <f t="shared" si="25"/>
        <v>#DIV/0!</v>
      </c>
      <c r="BR13" s="221">
        <f t="shared" si="26"/>
        <v>30</v>
      </c>
      <c r="BS13" s="222" t="e">
        <f t="shared" si="27"/>
        <v>#DIV/0!</v>
      </c>
    </row>
    <row r="14" spans="1:71" s="153" customFormat="1" ht="15" customHeight="1">
      <c r="A14" s="198"/>
      <c r="B14" s="199"/>
      <c r="C14" s="200"/>
      <c r="D14" s="199"/>
      <c r="E14" s="200"/>
      <c r="F14" s="201"/>
      <c r="G14" s="202"/>
      <c r="H14" s="203">
        <f t="shared" si="0"/>
        <v>0</v>
      </c>
      <c r="I14" s="204"/>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5"/>
      <c r="AM14" s="159"/>
      <c r="AN14" s="207">
        <f t="shared" si="1"/>
        <v>0</v>
      </c>
      <c r="AO14" s="208">
        <f t="shared" si="1"/>
        <v>0</v>
      </c>
      <c r="AP14" s="209">
        <f t="shared" si="1"/>
        <v>0</v>
      </c>
      <c r="AQ14" s="208">
        <f t="shared" si="1"/>
        <v>0</v>
      </c>
      <c r="AR14" s="209">
        <f t="shared" si="1"/>
        <v>0</v>
      </c>
      <c r="AS14" s="240" t="e">
        <f t="shared" si="2"/>
        <v>#DIV/0!</v>
      </c>
      <c r="AT14" s="203" t="e">
        <f t="shared" si="3"/>
        <v>#DIV/0!</v>
      </c>
      <c r="AU14" s="203" t="e">
        <f t="shared" si="4"/>
        <v>#DIV/0!</v>
      </c>
      <c r="AV14" s="203" t="e">
        <f t="shared" si="5"/>
        <v>#DIV/0!</v>
      </c>
      <c r="AW14" s="203" t="e">
        <f t="shared" si="6"/>
        <v>#DIV/0!</v>
      </c>
      <c r="AX14" s="203" t="e">
        <f t="shared" si="7"/>
        <v>#DIV/0!</v>
      </c>
      <c r="AY14" s="203" t="e">
        <f t="shared" si="8"/>
        <v>#DIV/0!</v>
      </c>
      <c r="AZ14" s="241" t="e">
        <f t="shared" si="9"/>
        <v>#DIV/0!</v>
      </c>
      <c r="BA14" s="241" t="e">
        <f t="shared" si="10"/>
        <v>#DIV/0!</v>
      </c>
      <c r="BB14" s="241" t="e">
        <f t="shared" si="11"/>
        <v>#DIV/0!</v>
      </c>
      <c r="BC14" s="241" t="e">
        <f t="shared" si="12"/>
        <v>#DIV/0!</v>
      </c>
      <c r="BD14" s="242" t="e">
        <f t="shared" si="13"/>
        <v>#DIV/0!</v>
      </c>
      <c r="BF14" s="220">
        <f t="shared" si="14"/>
        <v>0</v>
      </c>
      <c r="BG14" s="221">
        <f t="shared" si="15"/>
        <v>0</v>
      </c>
      <c r="BH14" s="221">
        <f t="shared" si="16"/>
        <v>0</v>
      </c>
      <c r="BI14" s="221">
        <f t="shared" si="17"/>
        <v>0</v>
      </c>
      <c r="BJ14" s="221">
        <f t="shared" si="18"/>
        <v>0</v>
      </c>
      <c r="BK14" s="221">
        <f t="shared" si="19"/>
        <v>0</v>
      </c>
      <c r="BL14" s="221">
        <f t="shared" si="20"/>
        <v>0</v>
      </c>
      <c r="BM14" s="221">
        <f t="shared" si="21"/>
        <v>0</v>
      </c>
      <c r="BN14" s="221">
        <f t="shared" si="22"/>
        <v>0</v>
      </c>
      <c r="BO14" s="221">
        <f t="shared" si="23"/>
        <v>0</v>
      </c>
      <c r="BP14" s="221">
        <f t="shared" si="24"/>
        <v>0</v>
      </c>
      <c r="BQ14" s="221" t="e">
        <f t="shared" si="25"/>
        <v>#DIV/0!</v>
      </c>
      <c r="BR14" s="221">
        <f t="shared" si="26"/>
        <v>30</v>
      </c>
      <c r="BS14" s="222" t="e">
        <f t="shared" si="27"/>
        <v>#DIV/0!</v>
      </c>
    </row>
    <row r="15" spans="1:71" s="153" customFormat="1" ht="15" customHeight="1">
      <c r="A15" s="198"/>
      <c r="B15" s="199"/>
      <c r="C15" s="200"/>
      <c r="D15" s="199"/>
      <c r="E15" s="200"/>
      <c r="F15" s="201"/>
      <c r="G15" s="202"/>
      <c r="H15" s="203">
        <f t="shared" si="0"/>
        <v>0</v>
      </c>
      <c r="I15" s="204"/>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5"/>
      <c r="AM15" s="159"/>
      <c r="AN15" s="207">
        <f t="shared" si="1"/>
        <v>0</v>
      </c>
      <c r="AO15" s="208">
        <f t="shared" si="1"/>
        <v>0</v>
      </c>
      <c r="AP15" s="209">
        <f t="shared" si="1"/>
        <v>0</v>
      </c>
      <c r="AQ15" s="208">
        <f t="shared" si="1"/>
        <v>0</v>
      </c>
      <c r="AR15" s="209">
        <f t="shared" si="1"/>
        <v>0</v>
      </c>
      <c r="AS15" s="240" t="e">
        <f t="shared" si="2"/>
        <v>#DIV/0!</v>
      </c>
      <c r="AT15" s="203" t="e">
        <f t="shared" si="3"/>
        <v>#DIV/0!</v>
      </c>
      <c r="AU15" s="203" t="e">
        <f t="shared" si="4"/>
        <v>#DIV/0!</v>
      </c>
      <c r="AV15" s="203" t="e">
        <f t="shared" si="5"/>
        <v>#DIV/0!</v>
      </c>
      <c r="AW15" s="203" t="e">
        <f t="shared" si="6"/>
        <v>#DIV/0!</v>
      </c>
      <c r="AX15" s="203" t="e">
        <f t="shared" si="7"/>
        <v>#DIV/0!</v>
      </c>
      <c r="AY15" s="203" t="e">
        <f t="shared" si="8"/>
        <v>#DIV/0!</v>
      </c>
      <c r="AZ15" s="241" t="e">
        <f t="shared" si="9"/>
        <v>#DIV/0!</v>
      </c>
      <c r="BA15" s="241" t="e">
        <f t="shared" si="10"/>
        <v>#DIV/0!</v>
      </c>
      <c r="BB15" s="241" t="e">
        <f t="shared" si="11"/>
        <v>#DIV/0!</v>
      </c>
      <c r="BC15" s="241" t="e">
        <f t="shared" si="12"/>
        <v>#DIV/0!</v>
      </c>
      <c r="BD15" s="242" t="e">
        <f t="shared" si="13"/>
        <v>#DIV/0!</v>
      </c>
      <c r="BF15" s="220">
        <f t="shared" si="14"/>
        <v>0</v>
      </c>
      <c r="BG15" s="221">
        <f t="shared" si="15"/>
        <v>0</v>
      </c>
      <c r="BH15" s="221">
        <f t="shared" si="16"/>
        <v>0</v>
      </c>
      <c r="BI15" s="221">
        <f t="shared" si="17"/>
        <v>0</v>
      </c>
      <c r="BJ15" s="221">
        <f t="shared" si="18"/>
        <v>0</v>
      </c>
      <c r="BK15" s="221">
        <f t="shared" si="19"/>
        <v>0</v>
      </c>
      <c r="BL15" s="221">
        <f t="shared" si="20"/>
        <v>0</v>
      </c>
      <c r="BM15" s="221">
        <f t="shared" si="21"/>
        <v>0</v>
      </c>
      <c r="BN15" s="221">
        <f t="shared" si="22"/>
        <v>0</v>
      </c>
      <c r="BO15" s="221">
        <f t="shared" si="23"/>
        <v>0</v>
      </c>
      <c r="BP15" s="221">
        <f t="shared" si="24"/>
        <v>0</v>
      </c>
      <c r="BQ15" s="221" t="e">
        <f t="shared" si="25"/>
        <v>#DIV/0!</v>
      </c>
      <c r="BR15" s="221">
        <f t="shared" si="26"/>
        <v>30</v>
      </c>
      <c r="BS15" s="222" t="e">
        <f t="shared" si="27"/>
        <v>#DIV/0!</v>
      </c>
    </row>
    <row r="16" spans="1:71" s="153" customFormat="1" ht="15" customHeight="1">
      <c r="A16" s="198"/>
      <c r="B16" s="199"/>
      <c r="C16" s="200"/>
      <c r="D16" s="199"/>
      <c r="E16" s="200"/>
      <c r="F16" s="201"/>
      <c r="G16" s="202"/>
      <c r="H16" s="203">
        <f t="shared" si="0"/>
        <v>0</v>
      </c>
      <c r="I16" s="204"/>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5"/>
      <c r="AM16" s="159"/>
      <c r="AN16" s="207">
        <f t="shared" si="1"/>
        <v>0</v>
      </c>
      <c r="AO16" s="208">
        <f t="shared" si="1"/>
        <v>0</v>
      </c>
      <c r="AP16" s="209">
        <f t="shared" si="1"/>
        <v>0</v>
      </c>
      <c r="AQ16" s="208">
        <f t="shared" si="1"/>
        <v>0</v>
      </c>
      <c r="AR16" s="209">
        <f t="shared" si="1"/>
        <v>0</v>
      </c>
      <c r="AS16" s="240" t="e">
        <f t="shared" si="2"/>
        <v>#DIV/0!</v>
      </c>
      <c r="AT16" s="203" t="e">
        <f t="shared" si="3"/>
        <v>#DIV/0!</v>
      </c>
      <c r="AU16" s="203" t="e">
        <f t="shared" si="4"/>
        <v>#DIV/0!</v>
      </c>
      <c r="AV16" s="203" t="e">
        <f t="shared" si="5"/>
        <v>#DIV/0!</v>
      </c>
      <c r="AW16" s="203" t="e">
        <f t="shared" si="6"/>
        <v>#DIV/0!</v>
      </c>
      <c r="AX16" s="203" t="e">
        <f t="shared" si="7"/>
        <v>#DIV/0!</v>
      </c>
      <c r="AY16" s="203" t="e">
        <f t="shared" si="8"/>
        <v>#DIV/0!</v>
      </c>
      <c r="AZ16" s="241" t="e">
        <f t="shared" si="9"/>
        <v>#DIV/0!</v>
      </c>
      <c r="BA16" s="241" t="e">
        <f t="shared" si="10"/>
        <v>#DIV/0!</v>
      </c>
      <c r="BB16" s="241" t="e">
        <f t="shared" si="11"/>
        <v>#DIV/0!</v>
      </c>
      <c r="BC16" s="241" t="e">
        <f t="shared" si="12"/>
        <v>#DIV/0!</v>
      </c>
      <c r="BD16" s="242" t="e">
        <f t="shared" si="13"/>
        <v>#DIV/0!</v>
      </c>
      <c r="BF16" s="220">
        <f t="shared" si="14"/>
        <v>0</v>
      </c>
      <c r="BG16" s="221">
        <f t="shared" si="15"/>
        <v>0</v>
      </c>
      <c r="BH16" s="221">
        <f t="shared" si="16"/>
        <v>0</v>
      </c>
      <c r="BI16" s="221">
        <f t="shared" si="17"/>
        <v>0</v>
      </c>
      <c r="BJ16" s="221">
        <f t="shared" si="18"/>
        <v>0</v>
      </c>
      <c r="BK16" s="221">
        <f t="shared" si="19"/>
        <v>0</v>
      </c>
      <c r="BL16" s="221">
        <f t="shared" si="20"/>
        <v>0</v>
      </c>
      <c r="BM16" s="221">
        <f t="shared" si="21"/>
        <v>0</v>
      </c>
      <c r="BN16" s="221">
        <f t="shared" si="22"/>
        <v>0</v>
      </c>
      <c r="BO16" s="221">
        <f t="shared" si="23"/>
        <v>0</v>
      </c>
      <c r="BP16" s="221">
        <f t="shared" si="24"/>
        <v>0</v>
      </c>
      <c r="BQ16" s="221" t="e">
        <f t="shared" si="25"/>
        <v>#DIV/0!</v>
      </c>
      <c r="BR16" s="221">
        <f t="shared" si="26"/>
        <v>30</v>
      </c>
      <c r="BS16" s="222" t="e">
        <f t="shared" si="27"/>
        <v>#DIV/0!</v>
      </c>
    </row>
    <row r="17" spans="1:71" s="153" customFormat="1" ht="15" customHeight="1">
      <c r="A17" s="198"/>
      <c r="B17" s="199"/>
      <c r="C17" s="200"/>
      <c r="D17" s="199"/>
      <c r="E17" s="200"/>
      <c r="F17" s="201"/>
      <c r="G17" s="202"/>
      <c r="H17" s="203">
        <f t="shared" si="0"/>
        <v>0</v>
      </c>
      <c r="I17" s="204"/>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5"/>
      <c r="AM17" s="159"/>
      <c r="AN17" s="207">
        <f t="shared" si="1"/>
        <v>0</v>
      </c>
      <c r="AO17" s="208">
        <f t="shared" si="1"/>
        <v>0</v>
      </c>
      <c r="AP17" s="209">
        <f t="shared" si="1"/>
        <v>0</v>
      </c>
      <c r="AQ17" s="208">
        <f t="shared" si="1"/>
        <v>0</v>
      </c>
      <c r="AR17" s="209">
        <f t="shared" si="1"/>
        <v>0</v>
      </c>
      <c r="AS17" s="240" t="e">
        <f t="shared" si="2"/>
        <v>#DIV/0!</v>
      </c>
      <c r="AT17" s="203" t="e">
        <f t="shared" si="3"/>
        <v>#DIV/0!</v>
      </c>
      <c r="AU17" s="203" t="e">
        <f t="shared" si="4"/>
        <v>#DIV/0!</v>
      </c>
      <c r="AV17" s="203" t="e">
        <f t="shared" si="5"/>
        <v>#DIV/0!</v>
      </c>
      <c r="AW17" s="203" t="e">
        <f t="shared" si="6"/>
        <v>#DIV/0!</v>
      </c>
      <c r="AX17" s="203" t="e">
        <f t="shared" si="7"/>
        <v>#DIV/0!</v>
      </c>
      <c r="AY17" s="203" t="e">
        <f t="shared" si="8"/>
        <v>#DIV/0!</v>
      </c>
      <c r="AZ17" s="241" t="e">
        <f t="shared" si="9"/>
        <v>#DIV/0!</v>
      </c>
      <c r="BA17" s="241" t="e">
        <f t="shared" si="10"/>
        <v>#DIV/0!</v>
      </c>
      <c r="BB17" s="241" t="e">
        <f t="shared" si="11"/>
        <v>#DIV/0!</v>
      </c>
      <c r="BC17" s="241" t="e">
        <f t="shared" si="12"/>
        <v>#DIV/0!</v>
      </c>
      <c r="BD17" s="242" t="e">
        <f t="shared" si="13"/>
        <v>#DIV/0!</v>
      </c>
      <c r="BF17" s="220">
        <f t="shared" si="14"/>
        <v>0</v>
      </c>
      <c r="BG17" s="221">
        <f t="shared" si="15"/>
        <v>0</v>
      </c>
      <c r="BH17" s="221">
        <f t="shared" si="16"/>
        <v>0</v>
      </c>
      <c r="BI17" s="221">
        <f t="shared" si="17"/>
        <v>0</v>
      </c>
      <c r="BJ17" s="221">
        <f t="shared" si="18"/>
        <v>0</v>
      </c>
      <c r="BK17" s="221">
        <f t="shared" si="19"/>
        <v>0</v>
      </c>
      <c r="BL17" s="221">
        <f t="shared" si="20"/>
        <v>0</v>
      </c>
      <c r="BM17" s="221">
        <f t="shared" si="21"/>
        <v>0</v>
      </c>
      <c r="BN17" s="221">
        <f t="shared" si="22"/>
        <v>0</v>
      </c>
      <c r="BO17" s="221">
        <f t="shared" si="23"/>
        <v>0</v>
      </c>
      <c r="BP17" s="221">
        <f t="shared" si="24"/>
        <v>0</v>
      </c>
      <c r="BQ17" s="221" t="e">
        <f t="shared" si="25"/>
        <v>#DIV/0!</v>
      </c>
      <c r="BR17" s="221">
        <f t="shared" si="26"/>
        <v>30</v>
      </c>
      <c r="BS17" s="222" t="e">
        <f t="shared" si="27"/>
        <v>#DIV/0!</v>
      </c>
    </row>
    <row r="18" spans="1:71" s="153" customFormat="1" ht="15" customHeight="1">
      <c r="A18" s="198"/>
      <c r="B18" s="199"/>
      <c r="C18" s="200"/>
      <c r="D18" s="199"/>
      <c r="E18" s="200"/>
      <c r="F18" s="201"/>
      <c r="G18" s="202"/>
      <c r="H18" s="203">
        <f t="shared" si="0"/>
        <v>0</v>
      </c>
      <c r="I18" s="204"/>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5"/>
      <c r="AM18" s="159"/>
      <c r="AN18" s="207">
        <f t="shared" si="1"/>
        <v>0</v>
      </c>
      <c r="AO18" s="208">
        <f t="shared" si="1"/>
        <v>0</v>
      </c>
      <c r="AP18" s="209">
        <f t="shared" si="1"/>
        <v>0</v>
      </c>
      <c r="AQ18" s="208">
        <f t="shared" si="1"/>
        <v>0</v>
      </c>
      <c r="AR18" s="209">
        <f t="shared" si="1"/>
        <v>0</v>
      </c>
      <c r="AS18" s="240" t="e">
        <f t="shared" si="2"/>
        <v>#DIV/0!</v>
      </c>
      <c r="AT18" s="203" t="e">
        <f t="shared" si="3"/>
        <v>#DIV/0!</v>
      </c>
      <c r="AU18" s="203" t="e">
        <f t="shared" si="4"/>
        <v>#DIV/0!</v>
      </c>
      <c r="AV18" s="203" t="e">
        <f t="shared" si="5"/>
        <v>#DIV/0!</v>
      </c>
      <c r="AW18" s="203" t="e">
        <f t="shared" si="6"/>
        <v>#DIV/0!</v>
      </c>
      <c r="AX18" s="203" t="e">
        <f t="shared" si="7"/>
        <v>#DIV/0!</v>
      </c>
      <c r="AY18" s="203" t="e">
        <f t="shared" si="8"/>
        <v>#DIV/0!</v>
      </c>
      <c r="AZ18" s="241" t="e">
        <f t="shared" si="9"/>
        <v>#DIV/0!</v>
      </c>
      <c r="BA18" s="241" t="e">
        <f t="shared" si="10"/>
        <v>#DIV/0!</v>
      </c>
      <c r="BB18" s="241" t="e">
        <f t="shared" si="11"/>
        <v>#DIV/0!</v>
      </c>
      <c r="BC18" s="241" t="e">
        <f t="shared" si="12"/>
        <v>#DIV/0!</v>
      </c>
      <c r="BD18" s="242" t="e">
        <f t="shared" si="13"/>
        <v>#DIV/0!</v>
      </c>
      <c r="BF18" s="220">
        <f t="shared" si="14"/>
        <v>0</v>
      </c>
      <c r="BG18" s="221">
        <f t="shared" si="15"/>
        <v>0</v>
      </c>
      <c r="BH18" s="221">
        <f t="shared" si="16"/>
        <v>0</v>
      </c>
      <c r="BI18" s="221">
        <f t="shared" si="17"/>
        <v>0</v>
      </c>
      <c r="BJ18" s="221">
        <f t="shared" si="18"/>
        <v>0</v>
      </c>
      <c r="BK18" s="221">
        <f t="shared" si="19"/>
        <v>0</v>
      </c>
      <c r="BL18" s="221">
        <f t="shared" si="20"/>
        <v>0</v>
      </c>
      <c r="BM18" s="221">
        <f t="shared" si="21"/>
        <v>0</v>
      </c>
      <c r="BN18" s="221">
        <f t="shared" si="22"/>
        <v>0</v>
      </c>
      <c r="BO18" s="221">
        <f t="shared" si="23"/>
        <v>0</v>
      </c>
      <c r="BP18" s="221">
        <f t="shared" si="24"/>
        <v>0</v>
      </c>
      <c r="BQ18" s="221" t="e">
        <f t="shared" si="25"/>
        <v>#DIV/0!</v>
      </c>
      <c r="BR18" s="221">
        <f t="shared" si="26"/>
        <v>30</v>
      </c>
      <c r="BS18" s="222" t="e">
        <f t="shared" si="27"/>
        <v>#DIV/0!</v>
      </c>
    </row>
    <row r="19" spans="1:71" s="153" customFormat="1" ht="15" customHeight="1">
      <c r="A19" s="198"/>
      <c r="B19" s="199"/>
      <c r="C19" s="200"/>
      <c r="D19" s="199"/>
      <c r="E19" s="200"/>
      <c r="F19" s="201"/>
      <c r="G19" s="202"/>
      <c r="H19" s="203">
        <f t="shared" si="0"/>
        <v>0</v>
      </c>
      <c r="I19" s="204"/>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5"/>
      <c r="AM19" s="159"/>
      <c r="AN19" s="207">
        <f t="shared" si="1"/>
        <v>0</v>
      </c>
      <c r="AO19" s="208">
        <f t="shared" si="1"/>
        <v>0</v>
      </c>
      <c r="AP19" s="209">
        <f t="shared" si="1"/>
        <v>0</v>
      </c>
      <c r="AQ19" s="208">
        <f t="shared" si="1"/>
        <v>0</v>
      </c>
      <c r="AR19" s="209">
        <f t="shared" si="1"/>
        <v>0</v>
      </c>
      <c r="AS19" s="240" t="e">
        <f t="shared" si="2"/>
        <v>#DIV/0!</v>
      </c>
      <c r="AT19" s="203" t="e">
        <f t="shared" si="3"/>
        <v>#DIV/0!</v>
      </c>
      <c r="AU19" s="203" t="e">
        <f t="shared" si="4"/>
        <v>#DIV/0!</v>
      </c>
      <c r="AV19" s="203" t="e">
        <f t="shared" si="5"/>
        <v>#DIV/0!</v>
      </c>
      <c r="AW19" s="203" t="e">
        <f t="shared" si="6"/>
        <v>#DIV/0!</v>
      </c>
      <c r="AX19" s="203" t="e">
        <f t="shared" si="7"/>
        <v>#DIV/0!</v>
      </c>
      <c r="AY19" s="203" t="e">
        <f t="shared" si="8"/>
        <v>#DIV/0!</v>
      </c>
      <c r="AZ19" s="241" t="e">
        <f t="shared" si="9"/>
        <v>#DIV/0!</v>
      </c>
      <c r="BA19" s="241" t="e">
        <f t="shared" si="10"/>
        <v>#DIV/0!</v>
      </c>
      <c r="BB19" s="241" t="e">
        <f t="shared" si="11"/>
        <v>#DIV/0!</v>
      </c>
      <c r="BC19" s="241" t="e">
        <f t="shared" si="12"/>
        <v>#DIV/0!</v>
      </c>
      <c r="BD19" s="242" t="e">
        <f t="shared" si="13"/>
        <v>#DIV/0!</v>
      </c>
      <c r="BF19" s="220">
        <f t="shared" si="14"/>
        <v>0</v>
      </c>
      <c r="BG19" s="221">
        <f t="shared" si="15"/>
        <v>0</v>
      </c>
      <c r="BH19" s="221">
        <f t="shared" si="16"/>
        <v>0</v>
      </c>
      <c r="BI19" s="221">
        <f t="shared" si="17"/>
        <v>0</v>
      </c>
      <c r="BJ19" s="221">
        <f t="shared" si="18"/>
        <v>0</v>
      </c>
      <c r="BK19" s="221">
        <f t="shared" si="19"/>
        <v>0</v>
      </c>
      <c r="BL19" s="221">
        <f t="shared" si="20"/>
        <v>0</v>
      </c>
      <c r="BM19" s="221">
        <f t="shared" si="21"/>
        <v>0</v>
      </c>
      <c r="BN19" s="221">
        <f t="shared" si="22"/>
        <v>0</v>
      </c>
      <c r="BO19" s="221">
        <f t="shared" si="23"/>
        <v>0</v>
      </c>
      <c r="BP19" s="221">
        <f t="shared" si="24"/>
        <v>0</v>
      </c>
      <c r="BQ19" s="221" t="e">
        <f t="shared" si="25"/>
        <v>#DIV/0!</v>
      </c>
      <c r="BR19" s="221">
        <f t="shared" si="26"/>
        <v>30</v>
      </c>
      <c r="BS19" s="222" t="e">
        <f t="shared" si="27"/>
        <v>#DIV/0!</v>
      </c>
    </row>
    <row r="20" spans="1:71" s="153" customFormat="1" ht="15" customHeight="1">
      <c r="A20" s="198"/>
      <c r="B20" s="199"/>
      <c r="C20" s="200"/>
      <c r="D20" s="199"/>
      <c r="E20" s="200"/>
      <c r="F20" s="201"/>
      <c r="G20" s="202"/>
      <c r="H20" s="203">
        <f t="shared" si="0"/>
        <v>0</v>
      </c>
      <c r="I20" s="204"/>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5"/>
      <c r="AM20" s="159"/>
      <c r="AN20" s="207">
        <f t="shared" si="1"/>
        <v>0</v>
      </c>
      <c r="AO20" s="208">
        <f t="shared" si="1"/>
        <v>0</v>
      </c>
      <c r="AP20" s="209">
        <f t="shared" si="1"/>
        <v>0</v>
      </c>
      <c r="AQ20" s="208">
        <f t="shared" si="1"/>
        <v>0</v>
      </c>
      <c r="AR20" s="209">
        <f t="shared" si="1"/>
        <v>0</v>
      </c>
      <c r="AS20" s="240" t="e">
        <f t="shared" si="2"/>
        <v>#DIV/0!</v>
      </c>
      <c r="AT20" s="203" t="e">
        <f t="shared" si="3"/>
        <v>#DIV/0!</v>
      </c>
      <c r="AU20" s="203" t="e">
        <f t="shared" si="4"/>
        <v>#DIV/0!</v>
      </c>
      <c r="AV20" s="203" t="e">
        <f t="shared" si="5"/>
        <v>#DIV/0!</v>
      </c>
      <c r="AW20" s="203" t="e">
        <f t="shared" si="6"/>
        <v>#DIV/0!</v>
      </c>
      <c r="AX20" s="203" t="e">
        <f t="shared" si="7"/>
        <v>#DIV/0!</v>
      </c>
      <c r="AY20" s="203" t="e">
        <f t="shared" si="8"/>
        <v>#DIV/0!</v>
      </c>
      <c r="AZ20" s="241" t="e">
        <f t="shared" si="9"/>
        <v>#DIV/0!</v>
      </c>
      <c r="BA20" s="241" t="e">
        <f t="shared" si="10"/>
        <v>#DIV/0!</v>
      </c>
      <c r="BB20" s="241" t="e">
        <f t="shared" si="11"/>
        <v>#DIV/0!</v>
      </c>
      <c r="BC20" s="241" t="e">
        <f t="shared" si="12"/>
        <v>#DIV/0!</v>
      </c>
      <c r="BD20" s="242" t="e">
        <f t="shared" si="13"/>
        <v>#DIV/0!</v>
      </c>
      <c r="BF20" s="220">
        <f t="shared" si="14"/>
        <v>0</v>
      </c>
      <c r="BG20" s="221">
        <f t="shared" si="15"/>
        <v>0</v>
      </c>
      <c r="BH20" s="221">
        <f t="shared" si="16"/>
        <v>0</v>
      </c>
      <c r="BI20" s="221">
        <f t="shared" si="17"/>
        <v>0</v>
      </c>
      <c r="BJ20" s="221">
        <f t="shared" si="18"/>
        <v>0</v>
      </c>
      <c r="BK20" s="221">
        <f t="shared" si="19"/>
        <v>0</v>
      </c>
      <c r="BL20" s="221">
        <f t="shared" si="20"/>
        <v>0</v>
      </c>
      <c r="BM20" s="221">
        <f t="shared" si="21"/>
        <v>0</v>
      </c>
      <c r="BN20" s="221">
        <f t="shared" si="22"/>
        <v>0</v>
      </c>
      <c r="BO20" s="221">
        <f t="shared" si="23"/>
        <v>0</v>
      </c>
      <c r="BP20" s="221">
        <f t="shared" si="24"/>
        <v>0</v>
      </c>
      <c r="BQ20" s="221" t="e">
        <f t="shared" si="25"/>
        <v>#DIV/0!</v>
      </c>
      <c r="BR20" s="221">
        <f t="shared" si="26"/>
        <v>30</v>
      </c>
      <c r="BS20" s="222" t="e">
        <f t="shared" si="27"/>
        <v>#DIV/0!</v>
      </c>
    </row>
    <row r="21" spans="1:71" s="153" customFormat="1" ht="15" customHeight="1">
      <c r="A21" s="198"/>
      <c r="B21" s="199"/>
      <c r="C21" s="200"/>
      <c r="D21" s="199"/>
      <c r="E21" s="200"/>
      <c r="F21" s="201"/>
      <c r="G21" s="202"/>
      <c r="H21" s="203">
        <f t="shared" si="0"/>
        <v>0</v>
      </c>
      <c r="I21" s="204"/>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5"/>
      <c r="AM21" s="159"/>
      <c r="AN21" s="207">
        <f t="shared" si="1"/>
        <v>0</v>
      </c>
      <c r="AO21" s="208">
        <f t="shared" si="1"/>
        <v>0</v>
      </c>
      <c r="AP21" s="209">
        <f t="shared" si="1"/>
        <v>0</v>
      </c>
      <c r="AQ21" s="208">
        <f t="shared" si="1"/>
        <v>0</v>
      </c>
      <c r="AR21" s="209">
        <f t="shared" si="1"/>
        <v>0</v>
      </c>
      <c r="AS21" s="240" t="e">
        <f t="shared" si="2"/>
        <v>#DIV/0!</v>
      </c>
      <c r="AT21" s="203" t="e">
        <f t="shared" si="3"/>
        <v>#DIV/0!</v>
      </c>
      <c r="AU21" s="203" t="e">
        <f t="shared" si="4"/>
        <v>#DIV/0!</v>
      </c>
      <c r="AV21" s="203" t="e">
        <f t="shared" si="5"/>
        <v>#DIV/0!</v>
      </c>
      <c r="AW21" s="203" t="e">
        <f t="shared" si="6"/>
        <v>#DIV/0!</v>
      </c>
      <c r="AX21" s="203" t="e">
        <f t="shared" si="7"/>
        <v>#DIV/0!</v>
      </c>
      <c r="AY21" s="203" t="e">
        <f t="shared" si="8"/>
        <v>#DIV/0!</v>
      </c>
      <c r="AZ21" s="241" t="e">
        <f t="shared" si="9"/>
        <v>#DIV/0!</v>
      </c>
      <c r="BA21" s="241" t="e">
        <f t="shared" si="10"/>
        <v>#DIV/0!</v>
      </c>
      <c r="BB21" s="241" t="e">
        <f t="shared" si="11"/>
        <v>#DIV/0!</v>
      </c>
      <c r="BC21" s="241" t="e">
        <f t="shared" si="12"/>
        <v>#DIV/0!</v>
      </c>
      <c r="BD21" s="242" t="e">
        <f t="shared" si="13"/>
        <v>#DIV/0!</v>
      </c>
      <c r="BF21" s="220">
        <f t="shared" si="14"/>
        <v>0</v>
      </c>
      <c r="BG21" s="221">
        <f t="shared" si="15"/>
        <v>0</v>
      </c>
      <c r="BH21" s="221">
        <f t="shared" si="16"/>
        <v>0</v>
      </c>
      <c r="BI21" s="221">
        <f t="shared" si="17"/>
        <v>0</v>
      </c>
      <c r="BJ21" s="221">
        <f t="shared" si="18"/>
        <v>0</v>
      </c>
      <c r="BK21" s="221">
        <f t="shared" si="19"/>
        <v>0</v>
      </c>
      <c r="BL21" s="221">
        <f t="shared" si="20"/>
        <v>0</v>
      </c>
      <c r="BM21" s="221">
        <f t="shared" si="21"/>
        <v>0</v>
      </c>
      <c r="BN21" s="221">
        <f t="shared" si="22"/>
        <v>0</v>
      </c>
      <c r="BO21" s="221">
        <f t="shared" si="23"/>
        <v>0</v>
      </c>
      <c r="BP21" s="221">
        <f t="shared" si="24"/>
        <v>0</v>
      </c>
      <c r="BQ21" s="221" t="e">
        <f t="shared" si="25"/>
        <v>#DIV/0!</v>
      </c>
      <c r="BR21" s="221">
        <f t="shared" si="26"/>
        <v>30</v>
      </c>
      <c r="BS21" s="222" t="e">
        <f t="shared" si="27"/>
        <v>#DIV/0!</v>
      </c>
    </row>
    <row r="22" spans="1:71" s="153" customFormat="1" ht="15" customHeight="1">
      <c r="A22" s="198"/>
      <c r="B22" s="199"/>
      <c r="C22" s="200"/>
      <c r="D22" s="199"/>
      <c r="E22" s="200"/>
      <c r="F22" s="201"/>
      <c r="G22" s="202"/>
      <c r="H22" s="203">
        <f t="shared" si="0"/>
        <v>0</v>
      </c>
      <c r="I22" s="204"/>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5"/>
      <c r="AM22" s="159"/>
      <c r="AN22" s="207">
        <f t="shared" si="1"/>
        <v>0</v>
      </c>
      <c r="AO22" s="208">
        <f t="shared" si="1"/>
        <v>0</v>
      </c>
      <c r="AP22" s="209">
        <f t="shared" si="1"/>
        <v>0</v>
      </c>
      <c r="AQ22" s="208">
        <f t="shared" si="1"/>
        <v>0</v>
      </c>
      <c r="AR22" s="209">
        <f t="shared" si="1"/>
        <v>0</v>
      </c>
      <c r="AS22" s="240" t="e">
        <f t="shared" si="2"/>
        <v>#DIV/0!</v>
      </c>
      <c r="AT22" s="203" t="e">
        <f t="shared" si="3"/>
        <v>#DIV/0!</v>
      </c>
      <c r="AU22" s="203" t="e">
        <f t="shared" si="4"/>
        <v>#DIV/0!</v>
      </c>
      <c r="AV22" s="203" t="e">
        <f t="shared" si="5"/>
        <v>#DIV/0!</v>
      </c>
      <c r="AW22" s="203" t="e">
        <f t="shared" si="6"/>
        <v>#DIV/0!</v>
      </c>
      <c r="AX22" s="203" t="e">
        <f t="shared" si="7"/>
        <v>#DIV/0!</v>
      </c>
      <c r="AY22" s="203" t="e">
        <f t="shared" si="8"/>
        <v>#DIV/0!</v>
      </c>
      <c r="AZ22" s="241" t="e">
        <f t="shared" si="9"/>
        <v>#DIV/0!</v>
      </c>
      <c r="BA22" s="241" t="e">
        <f t="shared" si="10"/>
        <v>#DIV/0!</v>
      </c>
      <c r="BB22" s="241" t="e">
        <f t="shared" si="11"/>
        <v>#DIV/0!</v>
      </c>
      <c r="BC22" s="241" t="e">
        <f t="shared" si="12"/>
        <v>#DIV/0!</v>
      </c>
      <c r="BD22" s="242" t="e">
        <f t="shared" si="13"/>
        <v>#DIV/0!</v>
      </c>
      <c r="BF22" s="220">
        <f t="shared" si="14"/>
        <v>0</v>
      </c>
      <c r="BG22" s="221">
        <f t="shared" si="15"/>
        <v>0</v>
      </c>
      <c r="BH22" s="221">
        <f t="shared" si="16"/>
        <v>0</v>
      </c>
      <c r="BI22" s="221">
        <f t="shared" si="17"/>
        <v>0</v>
      </c>
      <c r="BJ22" s="221">
        <f t="shared" si="18"/>
        <v>0</v>
      </c>
      <c r="BK22" s="221">
        <f t="shared" si="19"/>
        <v>0</v>
      </c>
      <c r="BL22" s="221">
        <f t="shared" si="20"/>
        <v>0</v>
      </c>
      <c r="BM22" s="221">
        <f t="shared" si="21"/>
        <v>0</v>
      </c>
      <c r="BN22" s="221">
        <f t="shared" si="22"/>
        <v>0</v>
      </c>
      <c r="BO22" s="221">
        <f t="shared" si="23"/>
        <v>0</v>
      </c>
      <c r="BP22" s="221">
        <f t="shared" si="24"/>
        <v>0</v>
      </c>
      <c r="BQ22" s="221" t="e">
        <f t="shared" si="25"/>
        <v>#DIV/0!</v>
      </c>
      <c r="BR22" s="221">
        <f t="shared" si="26"/>
        <v>30</v>
      </c>
      <c r="BS22" s="222" t="e">
        <f t="shared" si="27"/>
        <v>#DIV/0!</v>
      </c>
    </row>
    <row r="23" spans="1:71" s="153" customFormat="1" ht="15" customHeight="1">
      <c r="A23" s="198"/>
      <c r="B23" s="199"/>
      <c r="C23" s="200"/>
      <c r="D23" s="199"/>
      <c r="E23" s="200"/>
      <c r="F23" s="201"/>
      <c r="G23" s="202"/>
      <c r="H23" s="203">
        <f t="shared" si="0"/>
        <v>0</v>
      </c>
      <c r="I23" s="204"/>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5"/>
      <c r="AM23" s="159"/>
      <c r="AN23" s="207">
        <f t="shared" si="1"/>
        <v>0</v>
      </c>
      <c r="AO23" s="208">
        <f t="shared" si="1"/>
        <v>0</v>
      </c>
      <c r="AP23" s="209">
        <f t="shared" si="1"/>
        <v>0</v>
      </c>
      <c r="AQ23" s="208">
        <f t="shared" si="1"/>
        <v>0</v>
      </c>
      <c r="AR23" s="209">
        <f t="shared" si="1"/>
        <v>0</v>
      </c>
      <c r="AS23" s="240" t="e">
        <f t="shared" si="2"/>
        <v>#DIV/0!</v>
      </c>
      <c r="AT23" s="203" t="e">
        <f t="shared" si="3"/>
        <v>#DIV/0!</v>
      </c>
      <c r="AU23" s="203" t="e">
        <f t="shared" si="4"/>
        <v>#DIV/0!</v>
      </c>
      <c r="AV23" s="203" t="e">
        <f t="shared" si="5"/>
        <v>#DIV/0!</v>
      </c>
      <c r="AW23" s="203" t="e">
        <f t="shared" si="6"/>
        <v>#DIV/0!</v>
      </c>
      <c r="AX23" s="203" t="e">
        <f t="shared" si="7"/>
        <v>#DIV/0!</v>
      </c>
      <c r="AY23" s="203" t="e">
        <f t="shared" si="8"/>
        <v>#DIV/0!</v>
      </c>
      <c r="AZ23" s="241" t="e">
        <f t="shared" si="9"/>
        <v>#DIV/0!</v>
      </c>
      <c r="BA23" s="241" t="e">
        <f t="shared" si="10"/>
        <v>#DIV/0!</v>
      </c>
      <c r="BB23" s="241" t="e">
        <f t="shared" si="11"/>
        <v>#DIV/0!</v>
      </c>
      <c r="BC23" s="241" t="e">
        <f t="shared" si="12"/>
        <v>#DIV/0!</v>
      </c>
      <c r="BD23" s="242" t="e">
        <f t="shared" si="13"/>
        <v>#DIV/0!</v>
      </c>
      <c r="BF23" s="220">
        <f t="shared" si="14"/>
        <v>0</v>
      </c>
      <c r="BG23" s="221">
        <f t="shared" si="15"/>
        <v>0</v>
      </c>
      <c r="BH23" s="221">
        <f t="shared" si="16"/>
        <v>0</v>
      </c>
      <c r="BI23" s="221">
        <f t="shared" si="17"/>
        <v>0</v>
      </c>
      <c r="BJ23" s="221">
        <f t="shared" si="18"/>
        <v>0</v>
      </c>
      <c r="BK23" s="221">
        <f t="shared" si="19"/>
        <v>0</v>
      </c>
      <c r="BL23" s="221">
        <f t="shared" si="20"/>
        <v>0</v>
      </c>
      <c r="BM23" s="221">
        <f t="shared" si="21"/>
        <v>0</v>
      </c>
      <c r="BN23" s="221">
        <f t="shared" si="22"/>
        <v>0</v>
      </c>
      <c r="BO23" s="221">
        <f t="shared" si="23"/>
        <v>0</v>
      </c>
      <c r="BP23" s="221">
        <f t="shared" si="24"/>
        <v>0</v>
      </c>
      <c r="BQ23" s="221" t="e">
        <f t="shared" si="25"/>
        <v>#DIV/0!</v>
      </c>
      <c r="BR23" s="221">
        <f t="shared" si="26"/>
        <v>30</v>
      </c>
      <c r="BS23" s="222" t="e">
        <f t="shared" si="27"/>
        <v>#DIV/0!</v>
      </c>
    </row>
    <row r="24" spans="1:71" s="153" customFormat="1" ht="15" customHeight="1">
      <c r="A24" s="198"/>
      <c r="B24" s="199"/>
      <c r="C24" s="200"/>
      <c r="D24" s="199"/>
      <c r="E24" s="200"/>
      <c r="F24" s="201"/>
      <c r="G24" s="202"/>
      <c r="H24" s="203">
        <f t="shared" si="0"/>
        <v>0</v>
      </c>
      <c r="I24" s="204"/>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5"/>
      <c r="AM24" s="159"/>
      <c r="AN24" s="207">
        <f t="shared" si="1"/>
        <v>0</v>
      </c>
      <c r="AO24" s="208">
        <f t="shared" si="1"/>
        <v>0</v>
      </c>
      <c r="AP24" s="209">
        <f t="shared" si="1"/>
        <v>0</v>
      </c>
      <c r="AQ24" s="208">
        <f t="shared" si="1"/>
        <v>0</v>
      </c>
      <c r="AR24" s="209">
        <f t="shared" si="1"/>
        <v>0</v>
      </c>
      <c r="AS24" s="240" t="e">
        <f t="shared" si="2"/>
        <v>#DIV/0!</v>
      </c>
      <c r="AT24" s="203" t="e">
        <f t="shared" si="3"/>
        <v>#DIV/0!</v>
      </c>
      <c r="AU24" s="203" t="e">
        <f t="shared" si="4"/>
        <v>#DIV/0!</v>
      </c>
      <c r="AV24" s="203" t="e">
        <f t="shared" si="5"/>
        <v>#DIV/0!</v>
      </c>
      <c r="AW24" s="203" t="e">
        <f t="shared" si="6"/>
        <v>#DIV/0!</v>
      </c>
      <c r="AX24" s="203" t="e">
        <f t="shared" si="7"/>
        <v>#DIV/0!</v>
      </c>
      <c r="AY24" s="203" t="e">
        <f t="shared" si="8"/>
        <v>#DIV/0!</v>
      </c>
      <c r="AZ24" s="241" t="e">
        <f t="shared" si="9"/>
        <v>#DIV/0!</v>
      </c>
      <c r="BA24" s="241" t="e">
        <f t="shared" si="10"/>
        <v>#DIV/0!</v>
      </c>
      <c r="BB24" s="241" t="e">
        <f t="shared" si="11"/>
        <v>#DIV/0!</v>
      </c>
      <c r="BC24" s="241" t="e">
        <f t="shared" si="12"/>
        <v>#DIV/0!</v>
      </c>
      <c r="BD24" s="242" t="e">
        <f t="shared" si="13"/>
        <v>#DIV/0!</v>
      </c>
      <c r="BF24" s="220">
        <f t="shared" si="14"/>
        <v>0</v>
      </c>
      <c r="BG24" s="221">
        <f t="shared" si="15"/>
        <v>0</v>
      </c>
      <c r="BH24" s="221">
        <f t="shared" si="16"/>
        <v>0</v>
      </c>
      <c r="BI24" s="221">
        <f t="shared" si="17"/>
        <v>0</v>
      </c>
      <c r="BJ24" s="221">
        <f t="shared" si="18"/>
        <v>0</v>
      </c>
      <c r="BK24" s="221">
        <f t="shared" si="19"/>
        <v>0</v>
      </c>
      <c r="BL24" s="221">
        <f t="shared" si="20"/>
        <v>0</v>
      </c>
      <c r="BM24" s="221">
        <f t="shared" si="21"/>
        <v>0</v>
      </c>
      <c r="BN24" s="221">
        <f t="shared" si="22"/>
        <v>0</v>
      </c>
      <c r="BO24" s="221">
        <f t="shared" si="23"/>
        <v>0</v>
      </c>
      <c r="BP24" s="221">
        <f t="shared" si="24"/>
        <v>0</v>
      </c>
      <c r="BQ24" s="221" t="e">
        <f t="shared" si="25"/>
        <v>#DIV/0!</v>
      </c>
      <c r="BR24" s="221">
        <f t="shared" si="26"/>
        <v>30</v>
      </c>
      <c r="BS24" s="222" t="e">
        <f t="shared" si="27"/>
        <v>#DIV/0!</v>
      </c>
    </row>
    <row r="25" spans="1:71" s="153" customFormat="1" ht="15" customHeight="1">
      <c r="A25" s="198"/>
      <c r="B25" s="199"/>
      <c r="C25" s="200"/>
      <c r="D25" s="199"/>
      <c r="E25" s="200"/>
      <c r="F25" s="201"/>
      <c r="G25" s="202"/>
      <c r="H25" s="203">
        <f t="shared" si="0"/>
        <v>0</v>
      </c>
      <c r="I25" s="204"/>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5"/>
      <c r="AM25" s="159"/>
      <c r="AN25" s="207">
        <f t="shared" si="1"/>
        <v>0</v>
      </c>
      <c r="AO25" s="208">
        <f t="shared" si="1"/>
        <v>0</v>
      </c>
      <c r="AP25" s="209">
        <f t="shared" si="1"/>
        <v>0</v>
      </c>
      <c r="AQ25" s="208">
        <f t="shared" si="1"/>
        <v>0</v>
      </c>
      <c r="AR25" s="209">
        <f t="shared" si="1"/>
        <v>0</v>
      </c>
      <c r="AS25" s="240" t="e">
        <f t="shared" si="2"/>
        <v>#DIV/0!</v>
      </c>
      <c r="AT25" s="203" t="e">
        <f t="shared" si="3"/>
        <v>#DIV/0!</v>
      </c>
      <c r="AU25" s="203" t="e">
        <f t="shared" si="4"/>
        <v>#DIV/0!</v>
      </c>
      <c r="AV25" s="203" t="e">
        <f t="shared" si="5"/>
        <v>#DIV/0!</v>
      </c>
      <c r="AW25" s="203" t="e">
        <f t="shared" si="6"/>
        <v>#DIV/0!</v>
      </c>
      <c r="AX25" s="203" t="e">
        <f t="shared" si="7"/>
        <v>#DIV/0!</v>
      </c>
      <c r="AY25" s="203" t="e">
        <f t="shared" si="8"/>
        <v>#DIV/0!</v>
      </c>
      <c r="AZ25" s="241" t="e">
        <f t="shared" si="9"/>
        <v>#DIV/0!</v>
      </c>
      <c r="BA25" s="241" t="e">
        <f t="shared" si="10"/>
        <v>#DIV/0!</v>
      </c>
      <c r="BB25" s="241" t="e">
        <f t="shared" si="11"/>
        <v>#DIV/0!</v>
      </c>
      <c r="BC25" s="241" t="e">
        <f t="shared" si="12"/>
        <v>#DIV/0!</v>
      </c>
      <c r="BD25" s="242" t="e">
        <f t="shared" si="13"/>
        <v>#DIV/0!</v>
      </c>
      <c r="BF25" s="220">
        <f t="shared" si="14"/>
        <v>0</v>
      </c>
      <c r="BG25" s="221">
        <f t="shared" si="15"/>
        <v>0</v>
      </c>
      <c r="BH25" s="221">
        <f t="shared" si="16"/>
        <v>0</v>
      </c>
      <c r="BI25" s="221">
        <f t="shared" si="17"/>
        <v>0</v>
      </c>
      <c r="BJ25" s="221">
        <f t="shared" si="18"/>
        <v>0</v>
      </c>
      <c r="BK25" s="221">
        <f t="shared" si="19"/>
        <v>0</v>
      </c>
      <c r="BL25" s="221">
        <f t="shared" si="20"/>
        <v>0</v>
      </c>
      <c r="BM25" s="221">
        <f t="shared" si="21"/>
        <v>0</v>
      </c>
      <c r="BN25" s="221">
        <f t="shared" si="22"/>
        <v>0</v>
      </c>
      <c r="BO25" s="221">
        <f t="shared" si="23"/>
        <v>0</v>
      </c>
      <c r="BP25" s="221">
        <f t="shared" si="24"/>
        <v>0</v>
      </c>
      <c r="BQ25" s="221" t="e">
        <f t="shared" si="25"/>
        <v>#DIV/0!</v>
      </c>
      <c r="BR25" s="221">
        <f t="shared" si="26"/>
        <v>30</v>
      </c>
      <c r="BS25" s="222" t="e">
        <f t="shared" si="27"/>
        <v>#DIV/0!</v>
      </c>
    </row>
    <row r="26" spans="1:71" s="153" customFormat="1" ht="15" customHeight="1">
      <c r="A26" s="198"/>
      <c r="B26" s="199"/>
      <c r="C26" s="200"/>
      <c r="D26" s="199"/>
      <c r="E26" s="200"/>
      <c r="F26" s="201"/>
      <c r="G26" s="202"/>
      <c r="H26" s="203">
        <f t="shared" si="0"/>
        <v>0</v>
      </c>
      <c r="I26" s="204"/>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5"/>
      <c r="AM26" s="159"/>
      <c r="AN26" s="207">
        <f t="shared" si="1"/>
        <v>0</v>
      </c>
      <c r="AO26" s="208">
        <f t="shared" si="1"/>
        <v>0</v>
      </c>
      <c r="AP26" s="209">
        <f t="shared" si="1"/>
        <v>0</v>
      </c>
      <c r="AQ26" s="208">
        <f t="shared" si="1"/>
        <v>0</v>
      </c>
      <c r="AR26" s="209">
        <f t="shared" si="1"/>
        <v>0</v>
      </c>
      <c r="AS26" s="240" t="e">
        <f t="shared" si="2"/>
        <v>#DIV/0!</v>
      </c>
      <c r="AT26" s="203" t="e">
        <f t="shared" si="3"/>
        <v>#DIV/0!</v>
      </c>
      <c r="AU26" s="203" t="e">
        <f t="shared" si="4"/>
        <v>#DIV/0!</v>
      </c>
      <c r="AV26" s="203" t="e">
        <f t="shared" si="5"/>
        <v>#DIV/0!</v>
      </c>
      <c r="AW26" s="203" t="e">
        <f t="shared" si="6"/>
        <v>#DIV/0!</v>
      </c>
      <c r="AX26" s="203" t="e">
        <f t="shared" si="7"/>
        <v>#DIV/0!</v>
      </c>
      <c r="AY26" s="203" t="e">
        <f t="shared" si="8"/>
        <v>#DIV/0!</v>
      </c>
      <c r="AZ26" s="241" t="e">
        <f t="shared" si="9"/>
        <v>#DIV/0!</v>
      </c>
      <c r="BA26" s="241" t="e">
        <f t="shared" si="10"/>
        <v>#DIV/0!</v>
      </c>
      <c r="BB26" s="241" t="e">
        <f t="shared" si="11"/>
        <v>#DIV/0!</v>
      </c>
      <c r="BC26" s="241" t="e">
        <f t="shared" si="12"/>
        <v>#DIV/0!</v>
      </c>
      <c r="BD26" s="242" t="e">
        <f t="shared" si="13"/>
        <v>#DIV/0!</v>
      </c>
      <c r="BF26" s="220">
        <f t="shared" si="14"/>
        <v>0</v>
      </c>
      <c r="BG26" s="221">
        <f t="shared" si="15"/>
        <v>0</v>
      </c>
      <c r="BH26" s="221">
        <f t="shared" si="16"/>
        <v>0</v>
      </c>
      <c r="BI26" s="221">
        <f t="shared" si="17"/>
        <v>0</v>
      </c>
      <c r="BJ26" s="221">
        <f t="shared" si="18"/>
        <v>0</v>
      </c>
      <c r="BK26" s="221">
        <f t="shared" si="19"/>
        <v>0</v>
      </c>
      <c r="BL26" s="221">
        <f t="shared" si="20"/>
        <v>0</v>
      </c>
      <c r="BM26" s="221">
        <f t="shared" si="21"/>
        <v>0</v>
      </c>
      <c r="BN26" s="221">
        <f t="shared" si="22"/>
        <v>0</v>
      </c>
      <c r="BO26" s="221">
        <f t="shared" si="23"/>
        <v>0</v>
      </c>
      <c r="BP26" s="221">
        <f t="shared" si="24"/>
        <v>0</v>
      </c>
      <c r="BQ26" s="221" t="e">
        <f t="shared" si="25"/>
        <v>#DIV/0!</v>
      </c>
      <c r="BR26" s="221">
        <f t="shared" si="26"/>
        <v>30</v>
      </c>
      <c r="BS26" s="222" t="e">
        <f t="shared" si="27"/>
        <v>#DIV/0!</v>
      </c>
    </row>
    <row r="27" spans="1:71" s="153" customFormat="1" ht="15" customHeight="1">
      <c r="A27" s="198"/>
      <c r="B27" s="199"/>
      <c r="C27" s="200"/>
      <c r="D27" s="199"/>
      <c r="E27" s="200"/>
      <c r="F27" s="201"/>
      <c r="G27" s="202"/>
      <c r="H27" s="203">
        <f t="shared" si="0"/>
        <v>0</v>
      </c>
      <c r="I27" s="204"/>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5"/>
      <c r="AM27" s="159"/>
      <c r="AN27" s="207">
        <f t="shared" si="1"/>
        <v>0</v>
      </c>
      <c r="AO27" s="208">
        <f t="shared" si="1"/>
        <v>0</v>
      </c>
      <c r="AP27" s="209">
        <f t="shared" si="1"/>
        <v>0</v>
      </c>
      <c r="AQ27" s="208">
        <f t="shared" si="1"/>
        <v>0</v>
      </c>
      <c r="AR27" s="209">
        <f t="shared" si="1"/>
        <v>0</v>
      </c>
      <c r="AS27" s="240" t="e">
        <f t="shared" si="2"/>
        <v>#DIV/0!</v>
      </c>
      <c r="AT27" s="203" t="e">
        <f t="shared" si="3"/>
        <v>#DIV/0!</v>
      </c>
      <c r="AU27" s="203" t="e">
        <f t="shared" si="4"/>
        <v>#DIV/0!</v>
      </c>
      <c r="AV27" s="203" t="e">
        <f t="shared" si="5"/>
        <v>#DIV/0!</v>
      </c>
      <c r="AW27" s="203" t="e">
        <f t="shared" si="6"/>
        <v>#DIV/0!</v>
      </c>
      <c r="AX27" s="203" t="e">
        <f t="shared" si="7"/>
        <v>#DIV/0!</v>
      </c>
      <c r="AY27" s="203" t="e">
        <f t="shared" si="8"/>
        <v>#DIV/0!</v>
      </c>
      <c r="AZ27" s="241" t="e">
        <f t="shared" si="9"/>
        <v>#DIV/0!</v>
      </c>
      <c r="BA27" s="241" t="e">
        <f t="shared" si="10"/>
        <v>#DIV/0!</v>
      </c>
      <c r="BB27" s="241" t="e">
        <f t="shared" si="11"/>
        <v>#DIV/0!</v>
      </c>
      <c r="BC27" s="241" t="e">
        <f t="shared" si="12"/>
        <v>#DIV/0!</v>
      </c>
      <c r="BD27" s="242" t="e">
        <f t="shared" si="13"/>
        <v>#DIV/0!</v>
      </c>
      <c r="BF27" s="220">
        <f t="shared" si="14"/>
        <v>0</v>
      </c>
      <c r="BG27" s="221">
        <f t="shared" si="15"/>
        <v>0</v>
      </c>
      <c r="BH27" s="221">
        <f t="shared" si="16"/>
        <v>0</v>
      </c>
      <c r="BI27" s="221">
        <f t="shared" si="17"/>
        <v>0</v>
      </c>
      <c r="BJ27" s="221">
        <f t="shared" si="18"/>
        <v>0</v>
      </c>
      <c r="BK27" s="221">
        <f t="shared" si="19"/>
        <v>0</v>
      </c>
      <c r="BL27" s="221">
        <f t="shared" si="20"/>
        <v>0</v>
      </c>
      <c r="BM27" s="221">
        <f t="shared" si="21"/>
        <v>0</v>
      </c>
      <c r="BN27" s="221">
        <f t="shared" si="22"/>
        <v>0</v>
      </c>
      <c r="BO27" s="221">
        <f t="shared" si="23"/>
        <v>0</v>
      </c>
      <c r="BP27" s="221">
        <f t="shared" si="24"/>
        <v>0</v>
      </c>
      <c r="BQ27" s="221" t="e">
        <f t="shared" si="25"/>
        <v>#DIV/0!</v>
      </c>
      <c r="BR27" s="221">
        <f t="shared" si="26"/>
        <v>30</v>
      </c>
      <c r="BS27" s="222" t="e">
        <f t="shared" si="27"/>
        <v>#DIV/0!</v>
      </c>
    </row>
    <row r="28" spans="1:71" s="153" customFormat="1" ht="15" customHeight="1">
      <c r="A28" s="198"/>
      <c r="B28" s="199"/>
      <c r="C28" s="200"/>
      <c r="D28" s="199"/>
      <c r="E28" s="200"/>
      <c r="F28" s="201"/>
      <c r="G28" s="202"/>
      <c r="H28" s="203">
        <f t="shared" si="0"/>
        <v>0</v>
      </c>
      <c r="I28" s="204"/>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5"/>
      <c r="AM28" s="159"/>
      <c r="AN28" s="207">
        <f t="shared" si="1"/>
        <v>0</v>
      </c>
      <c r="AO28" s="208">
        <f t="shared" si="1"/>
        <v>0</v>
      </c>
      <c r="AP28" s="209">
        <f t="shared" si="1"/>
        <v>0</v>
      </c>
      <c r="AQ28" s="208">
        <f t="shared" si="1"/>
        <v>0</v>
      </c>
      <c r="AR28" s="209">
        <f t="shared" si="1"/>
        <v>0</v>
      </c>
      <c r="AS28" s="240" t="e">
        <f t="shared" si="2"/>
        <v>#DIV/0!</v>
      </c>
      <c r="AT28" s="203" t="e">
        <f t="shared" si="3"/>
        <v>#DIV/0!</v>
      </c>
      <c r="AU28" s="203" t="e">
        <f t="shared" si="4"/>
        <v>#DIV/0!</v>
      </c>
      <c r="AV28" s="203" t="e">
        <f t="shared" si="5"/>
        <v>#DIV/0!</v>
      </c>
      <c r="AW28" s="203" t="e">
        <f t="shared" si="6"/>
        <v>#DIV/0!</v>
      </c>
      <c r="AX28" s="203" t="e">
        <f t="shared" si="7"/>
        <v>#DIV/0!</v>
      </c>
      <c r="AY28" s="203" t="e">
        <f t="shared" si="8"/>
        <v>#DIV/0!</v>
      </c>
      <c r="AZ28" s="241" t="e">
        <f t="shared" si="9"/>
        <v>#DIV/0!</v>
      </c>
      <c r="BA28" s="241" t="e">
        <f t="shared" si="10"/>
        <v>#DIV/0!</v>
      </c>
      <c r="BB28" s="241" t="e">
        <f t="shared" si="11"/>
        <v>#DIV/0!</v>
      </c>
      <c r="BC28" s="241" t="e">
        <f t="shared" si="12"/>
        <v>#DIV/0!</v>
      </c>
      <c r="BD28" s="242" t="e">
        <f t="shared" si="13"/>
        <v>#DIV/0!</v>
      </c>
      <c r="BF28" s="220">
        <f t="shared" si="14"/>
        <v>0</v>
      </c>
      <c r="BG28" s="221">
        <f t="shared" si="15"/>
        <v>0</v>
      </c>
      <c r="BH28" s="221">
        <f t="shared" si="16"/>
        <v>0</v>
      </c>
      <c r="BI28" s="221">
        <f t="shared" si="17"/>
        <v>0</v>
      </c>
      <c r="BJ28" s="221">
        <f t="shared" si="18"/>
        <v>0</v>
      </c>
      <c r="BK28" s="221">
        <f t="shared" si="19"/>
        <v>0</v>
      </c>
      <c r="BL28" s="221">
        <f t="shared" si="20"/>
        <v>0</v>
      </c>
      <c r="BM28" s="221">
        <f t="shared" si="21"/>
        <v>0</v>
      </c>
      <c r="BN28" s="221">
        <f t="shared" si="22"/>
        <v>0</v>
      </c>
      <c r="BO28" s="221">
        <f t="shared" si="23"/>
        <v>0</v>
      </c>
      <c r="BP28" s="221">
        <f t="shared" si="24"/>
        <v>0</v>
      </c>
      <c r="BQ28" s="221" t="e">
        <f t="shared" si="25"/>
        <v>#DIV/0!</v>
      </c>
      <c r="BR28" s="221">
        <f t="shared" si="26"/>
        <v>30</v>
      </c>
      <c r="BS28" s="222" t="e">
        <f t="shared" si="27"/>
        <v>#DIV/0!</v>
      </c>
    </row>
    <row r="29" spans="1:71" s="153" customFormat="1" ht="15" customHeight="1">
      <c r="A29" s="198"/>
      <c r="B29" s="199"/>
      <c r="C29" s="200"/>
      <c r="D29" s="199"/>
      <c r="E29" s="200"/>
      <c r="F29" s="201"/>
      <c r="G29" s="202"/>
      <c r="H29" s="203">
        <f t="shared" si="0"/>
        <v>0</v>
      </c>
      <c r="I29" s="204"/>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5"/>
      <c r="AM29" s="159"/>
      <c r="AN29" s="207">
        <f t="shared" si="1"/>
        <v>0</v>
      </c>
      <c r="AO29" s="208">
        <f t="shared" si="1"/>
        <v>0</v>
      </c>
      <c r="AP29" s="209">
        <f t="shared" si="1"/>
        <v>0</v>
      </c>
      <c r="AQ29" s="208">
        <f t="shared" si="1"/>
        <v>0</v>
      </c>
      <c r="AR29" s="209">
        <f t="shared" si="1"/>
        <v>0</v>
      </c>
      <c r="AS29" s="240" t="e">
        <f t="shared" si="2"/>
        <v>#DIV/0!</v>
      </c>
      <c r="AT29" s="203" t="e">
        <f t="shared" si="3"/>
        <v>#DIV/0!</v>
      </c>
      <c r="AU29" s="203" t="e">
        <f t="shared" si="4"/>
        <v>#DIV/0!</v>
      </c>
      <c r="AV29" s="203" t="e">
        <f t="shared" si="5"/>
        <v>#DIV/0!</v>
      </c>
      <c r="AW29" s="203" t="e">
        <f t="shared" si="6"/>
        <v>#DIV/0!</v>
      </c>
      <c r="AX29" s="203" t="e">
        <f t="shared" si="7"/>
        <v>#DIV/0!</v>
      </c>
      <c r="AY29" s="203" t="e">
        <f t="shared" si="8"/>
        <v>#DIV/0!</v>
      </c>
      <c r="AZ29" s="241" t="e">
        <f t="shared" si="9"/>
        <v>#DIV/0!</v>
      </c>
      <c r="BA29" s="241" t="e">
        <f t="shared" si="10"/>
        <v>#DIV/0!</v>
      </c>
      <c r="BB29" s="241" t="e">
        <f t="shared" si="11"/>
        <v>#DIV/0!</v>
      </c>
      <c r="BC29" s="241" t="e">
        <f t="shared" si="12"/>
        <v>#DIV/0!</v>
      </c>
      <c r="BD29" s="242" t="e">
        <f t="shared" si="13"/>
        <v>#DIV/0!</v>
      </c>
      <c r="BF29" s="220">
        <f t="shared" si="14"/>
        <v>0</v>
      </c>
      <c r="BG29" s="221">
        <f t="shared" si="15"/>
        <v>0</v>
      </c>
      <c r="BH29" s="221">
        <f t="shared" si="16"/>
        <v>0</v>
      </c>
      <c r="BI29" s="221">
        <f t="shared" si="17"/>
        <v>0</v>
      </c>
      <c r="BJ29" s="221">
        <f t="shared" si="18"/>
        <v>0</v>
      </c>
      <c r="BK29" s="221">
        <f t="shared" si="19"/>
        <v>0</v>
      </c>
      <c r="BL29" s="221">
        <f t="shared" si="20"/>
        <v>0</v>
      </c>
      <c r="BM29" s="221">
        <f t="shared" si="21"/>
        <v>0</v>
      </c>
      <c r="BN29" s="221">
        <f t="shared" si="22"/>
        <v>0</v>
      </c>
      <c r="BO29" s="221">
        <f t="shared" si="23"/>
        <v>0</v>
      </c>
      <c r="BP29" s="221">
        <f t="shared" si="24"/>
        <v>0</v>
      </c>
      <c r="BQ29" s="221" t="e">
        <f t="shared" si="25"/>
        <v>#DIV/0!</v>
      </c>
      <c r="BR29" s="221">
        <f t="shared" si="26"/>
        <v>30</v>
      </c>
      <c r="BS29" s="222" t="e">
        <f t="shared" si="27"/>
        <v>#DIV/0!</v>
      </c>
    </row>
    <row r="30" spans="1:71" s="153" customFormat="1" ht="15" customHeight="1">
      <c r="A30" s="198"/>
      <c r="B30" s="199"/>
      <c r="C30" s="200"/>
      <c r="D30" s="199"/>
      <c r="E30" s="200"/>
      <c r="F30" s="201"/>
      <c r="G30" s="202"/>
      <c r="H30" s="203">
        <f t="shared" si="0"/>
        <v>0</v>
      </c>
      <c r="I30" s="204"/>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5"/>
      <c r="AM30" s="159"/>
      <c r="AN30" s="207">
        <f t="shared" si="1"/>
        <v>0</v>
      </c>
      <c r="AO30" s="208">
        <f t="shared" si="1"/>
        <v>0</v>
      </c>
      <c r="AP30" s="209">
        <f t="shared" si="1"/>
        <v>0</v>
      </c>
      <c r="AQ30" s="208">
        <f t="shared" si="1"/>
        <v>0</v>
      </c>
      <c r="AR30" s="209">
        <f t="shared" si="1"/>
        <v>0</v>
      </c>
      <c r="AS30" s="240" t="e">
        <f t="shared" si="2"/>
        <v>#DIV/0!</v>
      </c>
      <c r="AT30" s="203" t="e">
        <f t="shared" si="3"/>
        <v>#DIV/0!</v>
      </c>
      <c r="AU30" s="203" t="e">
        <f t="shared" si="4"/>
        <v>#DIV/0!</v>
      </c>
      <c r="AV30" s="203" t="e">
        <f t="shared" si="5"/>
        <v>#DIV/0!</v>
      </c>
      <c r="AW30" s="203" t="e">
        <f t="shared" si="6"/>
        <v>#DIV/0!</v>
      </c>
      <c r="AX30" s="203" t="e">
        <f t="shared" si="7"/>
        <v>#DIV/0!</v>
      </c>
      <c r="AY30" s="203" t="e">
        <f t="shared" si="8"/>
        <v>#DIV/0!</v>
      </c>
      <c r="AZ30" s="241" t="e">
        <f t="shared" si="9"/>
        <v>#DIV/0!</v>
      </c>
      <c r="BA30" s="241" t="e">
        <f t="shared" si="10"/>
        <v>#DIV/0!</v>
      </c>
      <c r="BB30" s="241" t="e">
        <f t="shared" si="11"/>
        <v>#DIV/0!</v>
      </c>
      <c r="BC30" s="241" t="e">
        <f t="shared" si="12"/>
        <v>#DIV/0!</v>
      </c>
      <c r="BD30" s="242" t="e">
        <f t="shared" si="13"/>
        <v>#DIV/0!</v>
      </c>
      <c r="BF30" s="220">
        <f t="shared" si="14"/>
        <v>0</v>
      </c>
      <c r="BG30" s="221">
        <f t="shared" si="15"/>
        <v>0</v>
      </c>
      <c r="BH30" s="221">
        <f t="shared" si="16"/>
        <v>0</v>
      </c>
      <c r="BI30" s="221">
        <f t="shared" si="17"/>
        <v>0</v>
      </c>
      <c r="BJ30" s="221">
        <f t="shared" si="18"/>
        <v>0</v>
      </c>
      <c r="BK30" s="221">
        <f t="shared" si="19"/>
        <v>0</v>
      </c>
      <c r="BL30" s="221">
        <f t="shared" si="20"/>
        <v>0</v>
      </c>
      <c r="BM30" s="221">
        <f t="shared" si="21"/>
        <v>0</v>
      </c>
      <c r="BN30" s="221">
        <f t="shared" si="22"/>
        <v>0</v>
      </c>
      <c r="BO30" s="221">
        <f t="shared" si="23"/>
        <v>0</v>
      </c>
      <c r="BP30" s="221">
        <f t="shared" si="24"/>
        <v>0</v>
      </c>
      <c r="BQ30" s="221" t="e">
        <f t="shared" si="25"/>
        <v>#DIV/0!</v>
      </c>
      <c r="BR30" s="221">
        <f t="shared" si="26"/>
        <v>30</v>
      </c>
      <c r="BS30" s="222" t="e">
        <f t="shared" si="27"/>
        <v>#DIV/0!</v>
      </c>
    </row>
    <row r="31" spans="1:71" s="153" customFormat="1" ht="15" customHeight="1">
      <c r="A31" s="198"/>
      <c r="B31" s="199"/>
      <c r="C31" s="200"/>
      <c r="D31" s="199"/>
      <c r="E31" s="200"/>
      <c r="F31" s="201"/>
      <c r="G31" s="202"/>
      <c r="H31" s="203">
        <f t="shared" si="0"/>
        <v>0</v>
      </c>
      <c r="I31" s="204"/>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5"/>
      <c r="AM31" s="159"/>
      <c r="AN31" s="207">
        <f t="shared" si="1"/>
        <v>0</v>
      </c>
      <c r="AO31" s="208">
        <f t="shared" si="1"/>
        <v>0</v>
      </c>
      <c r="AP31" s="209">
        <f t="shared" si="1"/>
        <v>0</v>
      </c>
      <c r="AQ31" s="208">
        <f t="shared" si="1"/>
        <v>0</v>
      </c>
      <c r="AR31" s="209">
        <f t="shared" si="1"/>
        <v>0</v>
      </c>
      <c r="AS31" s="240" t="e">
        <f t="shared" si="2"/>
        <v>#DIV/0!</v>
      </c>
      <c r="AT31" s="203" t="e">
        <f t="shared" si="3"/>
        <v>#DIV/0!</v>
      </c>
      <c r="AU31" s="203" t="e">
        <f t="shared" si="4"/>
        <v>#DIV/0!</v>
      </c>
      <c r="AV31" s="203" t="e">
        <f t="shared" si="5"/>
        <v>#DIV/0!</v>
      </c>
      <c r="AW31" s="203" t="e">
        <f t="shared" si="6"/>
        <v>#DIV/0!</v>
      </c>
      <c r="AX31" s="203" t="e">
        <f t="shared" si="7"/>
        <v>#DIV/0!</v>
      </c>
      <c r="AY31" s="203" t="e">
        <f t="shared" si="8"/>
        <v>#DIV/0!</v>
      </c>
      <c r="AZ31" s="241" t="e">
        <f t="shared" si="9"/>
        <v>#DIV/0!</v>
      </c>
      <c r="BA31" s="241" t="e">
        <f t="shared" si="10"/>
        <v>#DIV/0!</v>
      </c>
      <c r="BB31" s="241" t="e">
        <f t="shared" si="11"/>
        <v>#DIV/0!</v>
      </c>
      <c r="BC31" s="241" t="e">
        <f t="shared" si="12"/>
        <v>#DIV/0!</v>
      </c>
      <c r="BD31" s="242" t="e">
        <f t="shared" si="13"/>
        <v>#DIV/0!</v>
      </c>
      <c r="BF31" s="220">
        <f t="shared" si="14"/>
        <v>0</v>
      </c>
      <c r="BG31" s="221">
        <f t="shared" si="15"/>
        <v>0</v>
      </c>
      <c r="BH31" s="221">
        <f t="shared" si="16"/>
        <v>0</v>
      </c>
      <c r="BI31" s="221">
        <f t="shared" si="17"/>
        <v>0</v>
      </c>
      <c r="BJ31" s="221">
        <f t="shared" si="18"/>
        <v>0</v>
      </c>
      <c r="BK31" s="221">
        <f t="shared" si="19"/>
        <v>0</v>
      </c>
      <c r="BL31" s="221">
        <f t="shared" si="20"/>
        <v>0</v>
      </c>
      <c r="BM31" s="221">
        <f t="shared" si="21"/>
        <v>0</v>
      </c>
      <c r="BN31" s="221">
        <f t="shared" si="22"/>
        <v>0</v>
      </c>
      <c r="BO31" s="221">
        <f t="shared" si="23"/>
        <v>0</v>
      </c>
      <c r="BP31" s="221">
        <f t="shared" si="24"/>
        <v>0</v>
      </c>
      <c r="BQ31" s="221" t="e">
        <f t="shared" si="25"/>
        <v>#DIV/0!</v>
      </c>
      <c r="BR31" s="221">
        <f t="shared" si="26"/>
        <v>30</v>
      </c>
      <c r="BS31" s="222" t="e">
        <f t="shared" si="27"/>
        <v>#DIV/0!</v>
      </c>
    </row>
    <row r="32" spans="1:71" s="153" customFormat="1" ht="15" customHeight="1">
      <c r="A32" s="198"/>
      <c r="B32" s="199"/>
      <c r="C32" s="200"/>
      <c r="D32" s="199"/>
      <c r="E32" s="200"/>
      <c r="F32" s="201"/>
      <c r="G32" s="202"/>
      <c r="H32" s="203">
        <f t="shared" si="0"/>
        <v>0</v>
      </c>
      <c r="I32" s="204"/>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5"/>
      <c r="AM32" s="159"/>
      <c r="AN32" s="207">
        <f t="shared" si="1"/>
        <v>0</v>
      </c>
      <c r="AO32" s="208">
        <f t="shared" si="1"/>
        <v>0</v>
      </c>
      <c r="AP32" s="209">
        <f t="shared" si="1"/>
        <v>0</v>
      </c>
      <c r="AQ32" s="208">
        <f t="shared" si="1"/>
        <v>0</v>
      </c>
      <c r="AR32" s="209">
        <f t="shared" si="1"/>
        <v>0</v>
      </c>
      <c r="AS32" s="240" t="e">
        <f t="shared" si="2"/>
        <v>#DIV/0!</v>
      </c>
      <c r="AT32" s="203" t="e">
        <f t="shared" si="3"/>
        <v>#DIV/0!</v>
      </c>
      <c r="AU32" s="203" t="e">
        <f t="shared" si="4"/>
        <v>#DIV/0!</v>
      </c>
      <c r="AV32" s="203" t="e">
        <f t="shared" si="5"/>
        <v>#DIV/0!</v>
      </c>
      <c r="AW32" s="203" t="e">
        <f t="shared" si="6"/>
        <v>#DIV/0!</v>
      </c>
      <c r="AX32" s="203" t="e">
        <f t="shared" si="7"/>
        <v>#DIV/0!</v>
      </c>
      <c r="AY32" s="203" t="e">
        <f t="shared" si="8"/>
        <v>#DIV/0!</v>
      </c>
      <c r="AZ32" s="241" t="e">
        <f t="shared" si="9"/>
        <v>#DIV/0!</v>
      </c>
      <c r="BA32" s="241" t="e">
        <f t="shared" si="10"/>
        <v>#DIV/0!</v>
      </c>
      <c r="BB32" s="241" t="e">
        <f t="shared" si="11"/>
        <v>#DIV/0!</v>
      </c>
      <c r="BC32" s="241" t="e">
        <f t="shared" si="12"/>
        <v>#DIV/0!</v>
      </c>
      <c r="BD32" s="242" t="e">
        <f t="shared" si="13"/>
        <v>#DIV/0!</v>
      </c>
      <c r="BF32" s="220">
        <f t="shared" si="14"/>
        <v>0</v>
      </c>
      <c r="BG32" s="221">
        <f t="shared" si="15"/>
        <v>0</v>
      </c>
      <c r="BH32" s="221">
        <f t="shared" si="16"/>
        <v>0</v>
      </c>
      <c r="BI32" s="221">
        <f t="shared" si="17"/>
        <v>0</v>
      </c>
      <c r="BJ32" s="221">
        <f t="shared" si="18"/>
        <v>0</v>
      </c>
      <c r="BK32" s="221">
        <f t="shared" si="19"/>
        <v>0</v>
      </c>
      <c r="BL32" s="221">
        <f t="shared" si="20"/>
        <v>0</v>
      </c>
      <c r="BM32" s="221">
        <f t="shared" si="21"/>
        <v>0</v>
      </c>
      <c r="BN32" s="221">
        <f t="shared" si="22"/>
        <v>0</v>
      </c>
      <c r="BO32" s="221">
        <f t="shared" si="23"/>
        <v>0</v>
      </c>
      <c r="BP32" s="221">
        <f t="shared" si="24"/>
        <v>0</v>
      </c>
      <c r="BQ32" s="221" t="e">
        <f t="shared" si="25"/>
        <v>#DIV/0!</v>
      </c>
      <c r="BR32" s="221">
        <f t="shared" si="26"/>
        <v>30</v>
      </c>
      <c r="BS32" s="222" t="e">
        <f t="shared" si="27"/>
        <v>#DIV/0!</v>
      </c>
    </row>
    <row r="33" spans="1:71" s="153" customFormat="1" ht="15" customHeight="1">
      <c r="A33" s="198"/>
      <c r="B33" s="266"/>
      <c r="C33" s="200"/>
      <c r="D33" s="266"/>
      <c r="E33" s="200"/>
      <c r="F33" s="201"/>
      <c r="G33" s="202"/>
      <c r="H33" s="203">
        <f t="shared" si="0"/>
        <v>0</v>
      </c>
      <c r="I33" s="204"/>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5"/>
      <c r="AM33" s="159"/>
      <c r="AN33" s="207">
        <f t="shared" si="1"/>
        <v>0</v>
      </c>
      <c r="AO33" s="208">
        <f t="shared" si="1"/>
        <v>0</v>
      </c>
      <c r="AP33" s="209">
        <f t="shared" si="1"/>
        <v>0</v>
      </c>
      <c r="AQ33" s="208">
        <f t="shared" si="1"/>
        <v>0</v>
      </c>
      <c r="AR33" s="209">
        <f t="shared" si="1"/>
        <v>0</v>
      </c>
      <c r="AS33" s="240" t="e">
        <f t="shared" si="2"/>
        <v>#DIV/0!</v>
      </c>
      <c r="AT33" s="203" t="e">
        <f t="shared" si="3"/>
        <v>#DIV/0!</v>
      </c>
      <c r="AU33" s="203" t="e">
        <f t="shared" si="4"/>
        <v>#DIV/0!</v>
      </c>
      <c r="AV33" s="203" t="e">
        <f t="shared" si="5"/>
        <v>#DIV/0!</v>
      </c>
      <c r="AW33" s="203" t="e">
        <f t="shared" si="6"/>
        <v>#DIV/0!</v>
      </c>
      <c r="AX33" s="203" t="e">
        <f t="shared" si="7"/>
        <v>#DIV/0!</v>
      </c>
      <c r="AY33" s="203" t="e">
        <f t="shared" si="8"/>
        <v>#DIV/0!</v>
      </c>
      <c r="AZ33" s="241" t="e">
        <f t="shared" si="9"/>
        <v>#DIV/0!</v>
      </c>
      <c r="BA33" s="241" t="e">
        <f t="shared" si="10"/>
        <v>#DIV/0!</v>
      </c>
      <c r="BB33" s="241" t="e">
        <f t="shared" si="11"/>
        <v>#DIV/0!</v>
      </c>
      <c r="BC33" s="241" t="e">
        <f t="shared" si="12"/>
        <v>#DIV/0!</v>
      </c>
      <c r="BD33" s="242" t="e">
        <f t="shared" si="13"/>
        <v>#DIV/0!</v>
      </c>
      <c r="BF33" s="220">
        <f t="shared" si="14"/>
        <v>0</v>
      </c>
      <c r="BG33" s="221">
        <f t="shared" si="15"/>
        <v>0</v>
      </c>
      <c r="BH33" s="221">
        <f t="shared" si="16"/>
        <v>0</v>
      </c>
      <c r="BI33" s="221">
        <f t="shared" si="17"/>
        <v>0</v>
      </c>
      <c r="BJ33" s="221">
        <f t="shared" si="18"/>
        <v>0</v>
      </c>
      <c r="BK33" s="221">
        <f t="shared" si="19"/>
        <v>0</v>
      </c>
      <c r="BL33" s="221">
        <f t="shared" si="20"/>
        <v>0</v>
      </c>
      <c r="BM33" s="221">
        <f t="shared" si="21"/>
        <v>0</v>
      </c>
      <c r="BN33" s="221">
        <f t="shared" si="22"/>
        <v>0</v>
      </c>
      <c r="BO33" s="221">
        <f t="shared" si="23"/>
        <v>0</v>
      </c>
      <c r="BP33" s="221">
        <f t="shared" si="24"/>
        <v>0</v>
      </c>
      <c r="BQ33" s="221" t="e">
        <f t="shared" si="25"/>
        <v>#DIV/0!</v>
      </c>
      <c r="BR33" s="221">
        <f t="shared" si="26"/>
        <v>30</v>
      </c>
      <c r="BS33" s="222" t="e">
        <f t="shared" si="27"/>
        <v>#DIV/0!</v>
      </c>
    </row>
    <row r="34" spans="1:71" s="153" customFormat="1" ht="15" customHeight="1">
      <c r="A34" s="198"/>
      <c r="B34" s="199"/>
      <c r="C34" s="200"/>
      <c r="D34" s="199"/>
      <c r="E34" s="200"/>
      <c r="F34" s="201"/>
      <c r="G34" s="202"/>
      <c r="H34" s="203">
        <f t="shared" si="0"/>
        <v>0</v>
      </c>
      <c r="I34" s="204"/>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5"/>
      <c r="AM34" s="159"/>
      <c r="AN34" s="207">
        <f t="shared" si="1"/>
        <v>0</v>
      </c>
      <c r="AO34" s="208">
        <f t="shared" si="1"/>
        <v>0</v>
      </c>
      <c r="AP34" s="209">
        <f t="shared" si="1"/>
        <v>0</v>
      </c>
      <c r="AQ34" s="208">
        <f t="shared" si="1"/>
        <v>0</v>
      </c>
      <c r="AR34" s="209">
        <f t="shared" si="1"/>
        <v>0</v>
      </c>
      <c r="AS34" s="240" t="e">
        <f t="shared" si="2"/>
        <v>#DIV/0!</v>
      </c>
      <c r="AT34" s="203" t="e">
        <f t="shared" si="3"/>
        <v>#DIV/0!</v>
      </c>
      <c r="AU34" s="203" t="e">
        <f t="shared" si="4"/>
        <v>#DIV/0!</v>
      </c>
      <c r="AV34" s="203" t="e">
        <f t="shared" si="5"/>
        <v>#DIV/0!</v>
      </c>
      <c r="AW34" s="203" t="e">
        <f t="shared" si="6"/>
        <v>#DIV/0!</v>
      </c>
      <c r="AX34" s="203" t="e">
        <f t="shared" si="7"/>
        <v>#DIV/0!</v>
      </c>
      <c r="AY34" s="203" t="e">
        <f t="shared" si="8"/>
        <v>#DIV/0!</v>
      </c>
      <c r="AZ34" s="241" t="e">
        <f t="shared" si="9"/>
        <v>#DIV/0!</v>
      </c>
      <c r="BA34" s="241" t="e">
        <f t="shared" si="10"/>
        <v>#DIV/0!</v>
      </c>
      <c r="BB34" s="241" t="e">
        <f t="shared" si="11"/>
        <v>#DIV/0!</v>
      </c>
      <c r="BC34" s="241" t="e">
        <f t="shared" si="12"/>
        <v>#DIV/0!</v>
      </c>
      <c r="BD34" s="242" t="e">
        <f t="shared" si="13"/>
        <v>#DIV/0!</v>
      </c>
      <c r="BF34" s="220">
        <f t="shared" si="14"/>
        <v>0</v>
      </c>
      <c r="BG34" s="221">
        <f t="shared" si="15"/>
        <v>0</v>
      </c>
      <c r="BH34" s="221">
        <f t="shared" si="16"/>
        <v>0</v>
      </c>
      <c r="BI34" s="221">
        <f t="shared" si="17"/>
        <v>0</v>
      </c>
      <c r="BJ34" s="221">
        <f t="shared" si="18"/>
        <v>0</v>
      </c>
      <c r="BK34" s="221">
        <f t="shared" si="19"/>
        <v>0</v>
      </c>
      <c r="BL34" s="221">
        <f t="shared" si="20"/>
        <v>0</v>
      </c>
      <c r="BM34" s="221">
        <f t="shared" si="21"/>
        <v>0</v>
      </c>
      <c r="BN34" s="221">
        <f t="shared" si="22"/>
        <v>0</v>
      </c>
      <c r="BO34" s="221">
        <f t="shared" si="23"/>
        <v>0</v>
      </c>
      <c r="BP34" s="221">
        <f t="shared" si="24"/>
        <v>0</v>
      </c>
      <c r="BQ34" s="221" t="e">
        <f t="shared" si="25"/>
        <v>#DIV/0!</v>
      </c>
      <c r="BR34" s="221">
        <f t="shared" si="26"/>
        <v>30</v>
      </c>
      <c r="BS34" s="222" t="e">
        <f t="shared" si="27"/>
        <v>#DIV/0!</v>
      </c>
    </row>
    <row r="35" spans="1:71" s="153" customFormat="1" ht="15" customHeight="1">
      <c r="A35" s="198"/>
      <c r="B35" s="199"/>
      <c r="C35" s="200"/>
      <c r="D35" s="199"/>
      <c r="E35" s="200"/>
      <c r="F35" s="201"/>
      <c r="G35" s="202"/>
      <c r="H35" s="203">
        <f t="shared" si="0"/>
        <v>0</v>
      </c>
      <c r="I35" s="204"/>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5"/>
      <c r="AM35" s="159"/>
      <c r="AN35" s="207">
        <f t="shared" si="1"/>
        <v>0</v>
      </c>
      <c r="AO35" s="208">
        <f t="shared" si="1"/>
        <v>0</v>
      </c>
      <c r="AP35" s="209">
        <f t="shared" si="1"/>
        <v>0</v>
      </c>
      <c r="AQ35" s="208">
        <f t="shared" si="1"/>
        <v>0</v>
      </c>
      <c r="AR35" s="209">
        <f t="shared" si="1"/>
        <v>0</v>
      </c>
      <c r="AS35" s="240" t="e">
        <f t="shared" si="2"/>
        <v>#DIV/0!</v>
      </c>
      <c r="AT35" s="203" t="e">
        <f t="shared" si="3"/>
        <v>#DIV/0!</v>
      </c>
      <c r="AU35" s="203" t="e">
        <f t="shared" si="4"/>
        <v>#DIV/0!</v>
      </c>
      <c r="AV35" s="203" t="e">
        <f t="shared" si="5"/>
        <v>#DIV/0!</v>
      </c>
      <c r="AW35" s="203" t="e">
        <f t="shared" si="6"/>
        <v>#DIV/0!</v>
      </c>
      <c r="AX35" s="203" t="e">
        <f t="shared" si="7"/>
        <v>#DIV/0!</v>
      </c>
      <c r="AY35" s="203" t="e">
        <f t="shared" si="8"/>
        <v>#DIV/0!</v>
      </c>
      <c r="AZ35" s="241" t="e">
        <f t="shared" si="9"/>
        <v>#DIV/0!</v>
      </c>
      <c r="BA35" s="241" t="e">
        <f t="shared" si="10"/>
        <v>#DIV/0!</v>
      </c>
      <c r="BB35" s="241" t="e">
        <f t="shared" si="11"/>
        <v>#DIV/0!</v>
      </c>
      <c r="BC35" s="241" t="e">
        <f t="shared" si="12"/>
        <v>#DIV/0!</v>
      </c>
      <c r="BD35" s="242" t="e">
        <f t="shared" si="13"/>
        <v>#DIV/0!</v>
      </c>
      <c r="BF35" s="220">
        <f t="shared" si="14"/>
        <v>0</v>
      </c>
      <c r="BG35" s="221">
        <f t="shared" si="15"/>
        <v>0</v>
      </c>
      <c r="BH35" s="221">
        <f t="shared" si="16"/>
        <v>0</v>
      </c>
      <c r="BI35" s="221">
        <f t="shared" si="17"/>
        <v>0</v>
      </c>
      <c r="BJ35" s="221">
        <f t="shared" si="18"/>
        <v>0</v>
      </c>
      <c r="BK35" s="221">
        <f t="shared" si="19"/>
        <v>0</v>
      </c>
      <c r="BL35" s="221">
        <f t="shared" si="20"/>
        <v>0</v>
      </c>
      <c r="BM35" s="221">
        <f t="shared" si="21"/>
        <v>0</v>
      </c>
      <c r="BN35" s="221">
        <f t="shared" si="22"/>
        <v>0</v>
      </c>
      <c r="BO35" s="221">
        <f t="shared" si="23"/>
        <v>0</v>
      </c>
      <c r="BP35" s="221">
        <f t="shared" si="24"/>
        <v>0</v>
      </c>
      <c r="BQ35" s="221" t="e">
        <f t="shared" si="25"/>
        <v>#DIV/0!</v>
      </c>
      <c r="BR35" s="221">
        <f t="shared" si="26"/>
        <v>30</v>
      </c>
      <c r="BS35" s="222" t="e">
        <f t="shared" si="27"/>
        <v>#DIV/0!</v>
      </c>
    </row>
    <row r="36" spans="1:71" s="153" customFormat="1" ht="15" customHeight="1">
      <c r="A36" s="198"/>
      <c r="B36" s="199"/>
      <c r="C36" s="200"/>
      <c r="D36" s="199"/>
      <c r="E36" s="200"/>
      <c r="F36" s="201"/>
      <c r="G36" s="202"/>
      <c r="H36" s="203">
        <f t="shared" si="0"/>
        <v>0</v>
      </c>
      <c r="I36" s="204"/>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5"/>
      <c r="AM36" s="159"/>
      <c r="AN36" s="207">
        <f t="shared" si="1"/>
        <v>0</v>
      </c>
      <c r="AO36" s="208">
        <f t="shared" si="1"/>
        <v>0</v>
      </c>
      <c r="AP36" s="209">
        <f t="shared" si="1"/>
        <v>0</v>
      </c>
      <c r="AQ36" s="208">
        <f t="shared" si="1"/>
        <v>0</v>
      </c>
      <c r="AR36" s="209">
        <f t="shared" si="1"/>
        <v>0</v>
      </c>
      <c r="AS36" s="240" t="e">
        <f t="shared" si="2"/>
        <v>#DIV/0!</v>
      </c>
      <c r="AT36" s="203" t="e">
        <f t="shared" si="3"/>
        <v>#DIV/0!</v>
      </c>
      <c r="AU36" s="203" t="e">
        <f t="shared" si="4"/>
        <v>#DIV/0!</v>
      </c>
      <c r="AV36" s="203" t="e">
        <f t="shared" si="5"/>
        <v>#DIV/0!</v>
      </c>
      <c r="AW36" s="203" t="e">
        <f t="shared" si="6"/>
        <v>#DIV/0!</v>
      </c>
      <c r="AX36" s="203" t="e">
        <f t="shared" si="7"/>
        <v>#DIV/0!</v>
      </c>
      <c r="AY36" s="203" t="e">
        <f t="shared" si="8"/>
        <v>#DIV/0!</v>
      </c>
      <c r="AZ36" s="241" t="e">
        <f t="shared" si="9"/>
        <v>#DIV/0!</v>
      </c>
      <c r="BA36" s="241" t="e">
        <f t="shared" si="10"/>
        <v>#DIV/0!</v>
      </c>
      <c r="BB36" s="241" t="e">
        <f t="shared" si="11"/>
        <v>#DIV/0!</v>
      </c>
      <c r="BC36" s="241" t="e">
        <f t="shared" si="12"/>
        <v>#DIV/0!</v>
      </c>
      <c r="BD36" s="242" t="e">
        <f t="shared" si="13"/>
        <v>#DIV/0!</v>
      </c>
      <c r="BF36" s="220">
        <f t="shared" si="14"/>
        <v>0</v>
      </c>
      <c r="BG36" s="221">
        <f t="shared" si="15"/>
        <v>0</v>
      </c>
      <c r="BH36" s="221">
        <f t="shared" si="16"/>
        <v>0</v>
      </c>
      <c r="BI36" s="221">
        <f t="shared" si="17"/>
        <v>0</v>
      </c>
      <c r="BJ36" s="221">
        <f t="shared" si="18"/>
        <v>0</v>
      </c>
      <c r="BK36" s="221">
        <f t="shared" si="19"/>
        <v>0</v>
      </c>
      <c r="BL36" s="221">
        <f t="shared" si="20"/>
        <v>0</v>
      </c>
      <c r="BM36" s="221">
        <f t="shared" si="21"/>
        <v>0</v>
      </c>
      <c r="BN36" s="221">
        <f t="shared" si="22"/>
        <v>0</v>
      </c>
      <c r="BO36" s="221">
        <f t="shared" si="23"/>
        <v>0</v>
      </c>
      <c r="BP36" s="221">
        <f t="shared" si="24"/>
        <v>0</v>
      </c>
      <c r="BQ36" s="221" t="e">
        <f t="shared" si="25"/>
        <v>#DIV/0!</v>
      </c>
      <c r="BR36" s="221">
        <f t="shared" si="26"/>
        <v>30</v>
      </c>
      <c r="BS36" s="222" t="e">
        <f t="shared" si="27"/>
        <v>#DIV/0!</v>
      </c>
    </row>
    <row r="37" spans="1:71" s="153" customFormat="1" ht="15" customHeight="1">
      <c r="A37" s="198"/>
      <c r="B37" s="199"/>
      <c r="C37" s="200"/>
      <c r="D37" s="199"/>
      <c r="E37" s="200"/>
      <c r="F37" s="201"/>
      <c r="G37" s="202"/>
      <c r="H37" s="203">
        <f t="shared" si="0"/>
        <v>0</v>
      </c>
      <c r="I37" s="204"/>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5"/>
      <c r="AM37" s="159"/>
      <c r="AN37" s="207">
        <f t="shared" si="1"/>
        <v>0</v>
      </c>
      <c r="AO37" s="208">
        <f t="shared" si="1"/>
        <v>0</v>
      </c>
      <c r="AP37" s="209">
        <f t="shared" si="1"/>
        <v>0</v>
      </c>
      <c r="AQ37" s="208">
        <f t="shared" si="1"/>
        <v>0</v>
      </c>
      <c r="AR37" s="209">
        <f t="shared" si="1"/>
        <v>0</v>
      </c>
      <c r="AS37" s="240" t="e">
        <f t="shared" si="2"/>
        <v>#DIV/0!</v>
      </c>
      <c r="AT37" s="203" t="e">
        <f t="shared" si="3"/>
        <v>#DIV/0!</v>
      </c>
      <c r="AU37" s="203" t="e">
        <f t="shared" si="4"/>
        <v>#DIV/0!</v>
      </c>
      <c r="AV37" s="203" t="e">
        <f t="shared" si="5"/>
        <v>#DIV/0!</v>
      </c>
      <c r="AW37" s="203" t="e">
        <f t="shared" si="6"/>
        <v>#DIV/0!</v>
      </c>
      <c r="AX37" s="203" t="e">
        <f t="shared" si="7"/>
        <v>#DIV/0!</v>
      </c>
      <c r="AY37" s="203" t="e">
        <f t="shared" si="8"/>
        <v>#DIV/0!</v>
      </c>
      <c r="AZ37" s="241" t="e">
        <f t="shared" si="9"/>
        <v>#DIV/0!</v>
      </c>
      <c r="BA37" s="241" t="e">
        <f t="shared" si="10"/>
        <v>#DIV/0!</v>
      </c>
      <c r="BB37" s="241" t="e">
        <f t="shared" si="11"/>
        <v>#DIV/0!</v>
      </c>
      <c r="BC37" s="241" t="e">
        <f t="shared" si="12"/>
        <v>#DIV/0!</v>
      </c>
      <c r="BD37" s="242" t="e">
        <f t="shared" si="13"/>
        <v>#DIV/0!</v>
      </c>
      <c r="BF37" s="220">
        <f t="shared" si="14"/>
        <v>0</v>
      </c>
      <c r="BG37" s="221">
        <f t="shared" si="15"/>
        <v>0</v>
      </c>
      <c r="BH37" s="221">
        <f t="shared" si="16"/>
        <v>0</v>
      </c>
      <c r="BI37" s="221">
        <f t="shared" si="17"/>
        <v>0</v>
      </c>
      <c r="BJ37" s="221">
        <f t="shared" si="18"/>
        <v>0</v>
      </c>
      <c r="BK37" s="221">
        <f t="shared" si="19"/>
        <v>0</v>
      </c>
      <c r="BL37" s="221">
        <f t="shared" si="20"/>
        <v>0</v>
      </c>
      <c r="BM37" s="221">
        <f t="shared" si="21"/>
        <v>0</v>
      </c>
      <c r="BN37" s="221">
        <f t="shared" si="22"/>
        <v>0</v>
      </c>
      <c r="BO37" s="221">
        <f t="shared" si="23"/>
        <v>0</v>
      </c>
      <c r="BP37" s="221">
        <f t="shared" si="24"/>
        <v>0</v>
      </c>
      <c r="BQ37" s="221" t="e">
        <f t="shared" si="25"/>
        <v>#DIV/0!</v>
      </c>
      <c r="BR37" s="221">
        <f t="shared" si="26"/>
        <v>30</v>
      </c>
      <c r="BS37" s="222" t="e">
        <f t="shared" si="27"/>
        <v>#DIV/0!</v>
      </c>
    </row>
    <row r="38" spans="1:71" s="153" customFormat="1" ht="15" customHeight="1" thickBot="1">
      <c r="A38" s="267"/>
      <c r="B38" s="268"/>
      <c r="C38" s="269"/>
      <c r="D38" s="268"/>
      <c r="E38" s="269"/>
      <c r="F38" s="274"/>
      <c r="G38" s="280"/>
      <c r="H38" s="248">
        <f t="shared" si="0"/>
        <v>0</v>
      </c>
      <c r="I38" s="281"/>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5"/>
      <c r="AM38" s="159"/>
      <c r="AN38" s="276">
        <f t="shared" si="1"/>
        <v>0</v>
      </c>
      <c r="AO38" s="277">
        <f t="shared" si="1"/>
        <v>0</v>
      </c>
      <c r="AP38" s="278">
        <f t="shared" si="1"/>
        <v>0</v>
      </c>
      <c r="AQ38" s="277">
        <f t="shared" si="1"/>
        <v>0</v>
      </c>
      <c r="AR38" s="278">
        <f t="shared" si="1"/>
        <v>0</v>
      </c>
      <c r="AS38" s="247" t="e">
        <f t="shared" si="2"/>
        <v>#DIV/0!</v>
      </c>
      <c r="AT38" s="248" t="e">
        <f t="shared" si="3"/>
        <v>#DIV/0!</v>
      </c>
      <c r="AU38" s="248" t="e">
        <f t="shared" si="4"/>
        <v>#DIV/0!</v>
      </c>
      <c r="AV38" s="248" t="e">
        <f t="shared" si="5"/>
        <v>#DIV/0!</v>
      </c>
      <c r="AW38" s="248" t="e">
        <f t="shared" si="6"/>
        <v>#DIV/0!</v>
      </c>
      <c r="AX38" s="248" t="e">
        <f t="shared" si="7"/>
        <v>#DIV/0!</v>
      </c>
      <c r="AY38" s="248" t="e">
        <f t="shared" si="8"/>
        <v>#DIV/0!</v>
      </c>
      <c r="AZ38" s="249" t="e">
        <f t="shared" si="9"/>
        <v>#DIV/0!</v>
      </c>
      <c r="BA38" s="249" t="e">
        <f t="shared" si="10"/>
        <v>#DIV/0!</v>
      </c>
      <c r="BB38" s="249" t="e">
        <f t="shared" si="11"/>
        <v>#DIV/0!</v>
      </c>
      <c r="BC38" s="249" t="e">
        <f t="shared" si="12"/>
        <v>#DIV/0!</v>
      </c>
      <c r="BD38" s="250" t="e">
        <f t="shared" si="13"/>
        <v>#DIV/0!</v>
      </c>
      <c r="BF38" s="220">
        <f t="shared" si="14"/>
        <v>0</v>
      </c>
      <c r="BG38" s="221">
        <f t="shared" si="15"/>
        <v>0</v>
      </c>
      <c r="BH38" s="221">
        <f t="shared" si="16"/>
        <v>0</v>
      </c>
      <c r="BI38" s="221">
        <f t="shared" si="17"/>
        <v>0</v>
      </c>
      <c r="BJ38" s="221">
        <f t="shared" si="18"/>
        <v>0</v>
      </c>
      <c r="BK38" s="221">
        <f t="shared" si="19"/>
        <v>0</v>
      </c>
      <c r="BL38" s="221">
        <f t="shared" si="20"/>
        <v>0</v>
      </c>
      <c r="BM38" s="221">
        <f t="shared" si="21"/>
        <v>0</v>
      </c>
      <c r="BN38" s="221">
        <f t="shared" si="22"/>
        <v>0</v>
      </c>
      <c r="BO38" s="221">
        <f t="shared" si="23"/>
        <v>0</v>
      </c>
      <c r="BP38" s="221">
        <f t="shared" si="24"/>
        <v>0</v>
      </c>
      <c r="BQ38" s="221" t="e">
        <f t="shared" si="25"/>
        <v>#DIV/0!</v>
      </c>
      <c r="BR38" s="221">
        <f t="shared" si="26"/>
        <v>30</v>
      </c>
      <c r="BS38" s="222" t="e">
        <f t="shared" si="27"/>
        <v>#DIV/0!</v>
      </c>
    </row>
    <row r="39" spans="1:71" ht="15" thickBot="1">
      <c r="A39" s="282"/>
      <c r="B39" s="173"/>
      <c r="C39" s="168"/>
      <c r="D39" s="168"/>
      <c r="E39" s="168"/>
      <c r="AN39" s="148"/>
      <c r="AO39" s="168"/>
      <c r="AP39" s="168"/>
      <c r="AQ39" s="168"/>
      <c r="AR39" s="168"/>
      <c r="AS39" s="155"/>
      <c r="AT39" s="151"/>
      <c r="AU39" s="151"/>
      <c r="AV39" s="151"/>
      <c r="AW39" s="151"/>
      <c r="AX39" s="279"/>
      <c r="AY39" s="279"/>
      <c r="BF39" s="252">
        <f t="shared" si="14"/>
        <v>0</v>
      </c>
      <c r="BG39" s="253">
        <f t="shared" si="15"/>
        <v>0</v>
      </c>
      <c r="BH39" s="253">
        <f t="shared" si="16"/>
        <v>0</v>
      </c>
      <c r="BI39" s="253">
        <f t="shared" si="17"/>
        <v>0</v>
      </c>
      <c r="BJ39" s="253">
        <f t="shared" si="18"/>
        <v>0</v>
      </c>
      <c r="BK39" s="253">
        <f t="shared" si="19"/>
        <v>0</v>
      </c>
      <c r="BL39" s="253">
        <f t="shared" si="20"/>
        <v>0</v>
      </c>
      <c r="BM39" s="253">
        <f t="shared" si="21"/>
        <v>0</v>
      </c>
      <c r="BN39" s="253">
        <f t="shared" si="22"/>
        <v>0</v>
      </c>
      <c r="BO39" s="253">
        <f t="shared" si="23"/>
        <v>0</v>
      </c>
      <c r="BP39" s="253">
        <f t="shared" si="24"/>
        <v>0</v>
      </c>
      <c r="BQ39" s="253" t="e">
        <f t="shared" si="25"/>
        <v>#DIV/0!</v>
      </c>
      <c r="BR39" s="253">
        <f t="shared" si="26"/>
        <v>30</v>
      </c>
      <c r="BS39" s="254" t="e">
        <f t="shared" si="27"/>
        <v>#DIV/0!</v>
      </c>
    </row>
    <row r="40" spans="1:71">
      <c r="C40" s="168"/>
      <c r="D40" s="168"/>
      <c r="E40" s="168"/>
      <c r="AN40" s="148"/>
      <c r="AO40" s="168"/>
      <c r="AP40" s="168"/>
      <c r="AQ40" s="168"/>
      <c r="AR40" s="168"/>
      <c r="AS40" s="155"/>
      <c r="AT40" s="151"/>
      <c r="AU40" s="151"/>
      <c r="AV40" s="151"/>
      <c r="AW40" s="151"/>
      <c r="AX40" s="279"/>
      <c r="AY40" s="279"/>
    </row>
    <row r="41" spans="1:71">
      <c r="A41" s="148"/>
      <c r="B41" s="168"/>
      <c r="C41" s="168"/>
      <c r="D41" s="168"/>
      <c r="E41" s="168"/>
      <c r="AN41" s="148"/>
      <c r="AO41" s="168"/>
      <c r="AP41" s="168"/>
      <c r="AQ41" s="168"/>
      <c r="AR41" s="168"/>
      <c r="AS41" s="155"/>
      <c r="AT41" s="151"/>
      <c r="AU41" s="151"/>
      <c r="AV41" s="151"/>
      <c r="AW41" s="151"/>
      <c r="AX41" s="279"/>
      <c r="AY41" s="279"/>
    </row>
    <row r="42" spans="1:71">
      <c r="A42" s="148"/>
      <c r="B42" s="168"/>
      <c r="C42" s="168"/>
      <c r="D42" s="168"/>
      <c r="E42" s="168"/>
      <c r="AN42" s="148"/>
      <c r="AO42" s="168"/>
      <c r="AP42" s="168"/>
      <c r="AQ42" s="168"/>
      <c r="AR42" s="168"/>
      <c r="AS42" s="155"/>
      <c r="AT42" s="151"/>
      <c r="AU42" s="151"/>
      <c r="AV42" s="151"/>
      <c r="AW42" s="151"/>
      <c r="AX42" s="279"/>
      <c r="AY42" s="279"/>
    </row>
    <row r="43" spans="1:71">
      <c r="A43" s="148"/>
      <c r="B43" s="168"/>
      <c r="C43" s="168"/>
      <c r="D43" s="168"/>
      <c r="E43" s="168"/>
      <c r="AN43" s="148"/>
      <c r="AO43" s="168"/>
      <c r="AP43" s="168"/>
      <c r="AQ43" s="168"/>
      <c r="AR43" s="168"/>
      <c r="AS43" s="155"/>
      <c r="AT43" s="151"/>
      <c r="AU43" s="151"/>
      <c r="AV43" s="151"/>
      <c r="AW43" s="151"/>
      <c r="AX43" s="279"/>
      <c r="AY43" s="279"/>
    </row>
    <row r="44" spans="1:71">
      <c r="A44" s="148"/>
      <c r="B44" s="168"/>
      <c r="C44" s="168"/>
      <c r="D44" s="168"/>
      <c r="E44" s="168"/>
      <c r="AN44" s="148"/>
      <c r="AO44" s="168"/>
      <c r="AP44" s="168"/>
      <c r="AQ44" s="168"/>
      <c r="AR44" s="168"/>
      <c r="AS44" s="155"/>
      <c r="AT44" s="151"/>
      <c r="AU44" s="151"/>
      <c r="AV44" s="151"/>
      <c r="AW44" s="151"/>
      <c r="AX44" s="279"/>
      <c r="AY44" s="279"/>
    </row>
    <row r="45" spans="1:71">
      <c r="A45" s="148"/>
      <c r="B45" s="168"/>
      <c r="C45" s="168"/>
      <c r="D45" s="168"/>
      <c r="E45" s="168"/>
      <c r="AN45" s="148"/>
      <c r="AO45" s="168"/>
      <c r="AP45" s="168"/>
      <c r="AQ45" s="168"/>
      <c r="AR45" s="168"/>
      <c r="AS45" s="155"/>
      <c r="AT45" s="151"/>
      <c r="AU45" s="151"/>
      <c r="AV45" s="151"/>
      <c r="AW45" s="151"/>
      <c r="AX45" s="279"/>
      <c r="AY45" s="279"/>
    </row>
    <row r="46" spans="1:71">
      <c r="A46" s="148"/>
      <c r="B46" s="168"/>
      <c r="C46" s="168"/>
      <c r="D46" s="168"/>
      <c r="E46" s="168"/>
      <c r="AN46" s="148"/>
      <c r="AO46" s="168"/>
      <c r="AP46" s="168"/>
      <c r="AQ46" s="168"/>
      <c r="AR46" s="168"/>
      <c r="AS46" s="155"/>
      <c r="AT46" s="151"/>
      <c r="AU46" s="151"/>
      <c r="AV46" s="151"/>
      <c r="AW46" s="151"/>
      <c r="AX46" s="279"/>
      <c r="AY46" s="279"/>
    </row>
    <row r="47" spans="1:71">
      <c r="A47" s="148"/>
      <c r="B47" s="168"/>
      <c r="C47" s="168"/>
      <c r="D47" s="168"/>
      <c r="E47" s="168"/>
      <c r="AN47" s="148"/>
      <c r="AO47" s="168"/>
      <c r="AP47" s="168"/>
      <c r="AQ47" s="168"/>
      <c r="AR47" s="168"/>
      <c r="AS47" s="155"/>
      <c r="AT47" s="151"/>
      <c r="AU47" s="151"/>
      <c r="AV47" s="151"/>
      <c r="AW47" s="151"/>
      <c r="AX47" s="279"/>
      <c r="AY47" s="279"/>
    </row>
    <row r="48" spans="1:71">
      <c r="A48" s="148"/>
      <c r="B48" s="168"/>
      <c r="C48" s="168"/>
      <c r="D48" s="168"/>
      <c r="E48" s="168"/>
      <c r="AN48" s="148"/>
      <c r="AO48" s="168"/>
      <c r="AP48" s="168"/>
      <c r="AQ48" s="168"/>
      <c r="AR48" s="168"/>
      <c r="AS48" s="155"/>
      <c r="AT48" s="151"/>
      <c r="AU48" s="151"/>
      <c r="AV48" s="151"/>
      <c r="AW48" s="151"/>
      <c r="AX48" s="279"/>
      <c r="AY48" s="279"/>
    </row>
    <row r="49" spans="1:51">
      <c r="A49" s="148"/>
      <c r="B49" s="168"/>
      <c r="C49" s="168"/>
      <c r="D49" s="168"/>
      <c r="E49" s="168"/>
      <c r="AN49" s="148"/>
      <c r="AO49" s="168"/>
      <c r="AP49" s="168"/>
      <c r="AQ49" s="168"/>
      <c r="AR49" s="168"/>
      <c r="AS49" s="155"/>
      <c r="AT49" s="151"/>
      <c r="AU49" s="151"/>
      <c r="AV49" s="151"/>
      <c r="AW49" s="151"/>
      <c r="AX49" s="279"/>
      <c r="AY49" s="279"/>
    </row>
    <row r="50" spans="1:51">
      <c r="A50" s="148"/>
      <c r="B50" s="168"/>
      <c r="C50" s="168"/>
      <c r="D50" s="168"/>
      <c r="E50" s="168"/>
      <c r="AN50" s="148"/>
      <c r="AO50" s="168"/>
      <c r="AP50" s="168"/>
      <c r="AQ50" s="168"/>
      <c r="AR50" s="168"/>
      <c r="AS50" s="155"/>
      <c r="AT50" s="151"/>
      <c r="AU50" s="151"/>
      <c r="AV50" s="151"/>
      <c r="AW50" s="151"/>
      <c r="AX50" s="279"/>
      <c r="AY50" s="279"/>
    </row>
    <row r="51" spans="1:51">
      <c r="A51" s="148"/>
      <c r="B51" s="168"/>
      <c r="C51" s="168"/>
      <c r="D51" s="168"/>
      <c r="E51" s="168"/>
      <c r="AN51" s="148"/>
      <c r="AO51" s="168"/>
      <c r="AP51" s="168"/>
      <c r="AQ51" s="168"/>
      <c r="AR51" s="168"/>
      <c r="AS51" s="155"/>
      <c r="AT51" s="151"/>
      <c r="AU51" s="151"/>
      <c r="AV51" s="151"/>
      <c r="AW51" s="151"/>
      <c r="AX51" s="279"/>
      <c r="AY51" s="279"/>
    </row>
    <row r="52" spans="1:51">
      <c r="A52" s="148"/>
      <c r="B52" s="168"/>
      <c r="C52" s="168"/>
      <c r="D52" s="168"/>
      <c r="E52" s="168"/>
      <c r="AN52" s="148"/>
      <c r="AO52" s="168"/>
      <c r="AP52" s="168"/>
      <c r="AQ52" s="168"/>
      <c r="AR52" s="168"/>
      <c r="AS52" s="155"/>
      <c r="AT52" s="151"/>
      <c r="AU52" s="151"/>
      <c r="AV52" s="151"/>
      <c r="AW52" s="151"/>
      <c r="AX52" s="279"/>
      <c r="AY52" s="279"/>
    </row>
    <row r="53" spans="1:51">
      <c r="A53" s="148"/>
      <c r="B53" s="168"/>
      <c r="C53" s="168"/>
      <c r="D53" s="168"/>
      <c r="E53" s="168"/>
      <c r="AN53" s="148"/>
      <c r="AO53" s="168"/>
      <c r="AP53" s="168"/>
      <c r="AQ53" s="168"/>
      <c r="AR53" s="168"/>
      <c r="AS53" s="155"/>
      <c r="AT53" s="151"/>
      <c r="AU53" s="151"/>
      <c r="AV53" s="151"/>
      <c r="AW53" s="151"/>
      <c r="AX53" s="279"/>
      <c r="AY53" s="279"/>
    </row>
    <row r="54" spans="1:51">
      <c r="A54" s="148"/>
      <c r="B54" s="168"/>
      <c r="C54" s="168"/>
      <c r="D54" s="168"/>
      <c r="E54" s="168"/>
      <c r="AN54" s="148"/>
      <c r="AO54" s="168"/>
      <c r="AP54" s="168"/>
      <c r="AQ54" s="168"/>
      <c r="AR54" s="168"/>
      <c r="AS54" s="155"/>
      <c r="AT54" s="151"/>
      <c r="AU54" s="151"/>
      <c r="AV54" s="151"/>
      <c r="AW54" s="151"/>
      <c r="AX54" s="279"/>
      <c r="AY54" s="279"/>
    </row>
    <row r="55" spans="1:51">
      <c r="A55" s="148"/>
      <c r="B55" s="168"/>
      <c r="C55" s="168"/>
      <c r="D55" s="168"/>
      <c r="E55" s="168"/>
      <c r="AN55" s="148"/>
      <c r="AO55" s="168"/>
      <c r="AP55" s="168"/>
      <c r="AQ55" s="168"/>
      <c r="AR55" s="168"/>
      <c r="AS55" s="155"/>
      <c r="AT55" s="151"/>
      <c r="AU55" s="151"/>
      <c r="AV55" s="151"/>
      <c r="AW55" s="151"/>
      <c r="AX55" s="279"/>
      <c r="AY55" s="279"/>
    </row>
    <row r="56" spans="1:51">
      <c r="A56" s="148"/>
      <c r="B56" s="168"/>
      <c r="C56" s="168"/>
      <c r="D56" s="168"/>
      <c r="E56" s="168"/>
      <c r="AN56" s="148"/>
      <c r="AO56" s="168"/>
      <c r="AP56" s="168"/>
      <c r="AQ56" s="168"/>
      <c r="AR56" s="168"/>
      <c r="AS56" s="155"/>
      <c r="AT56" s="151"/>
      <c r="AU56" s="151"/>
      <c r="AV56" s="151"/>
      <c r="AW56" s="151"/>
      <c r="AX56" s="279"/>
      <c r="AY56" s="279"/>
    </row>
    <row r="57" spans="1:51">
      <c r="A57" s="148"/>
      <c r="B57" s="168"/>
      <c r="C57" s="168"/>
      <c r="D57" s="168"/>
      <c r="E57" s="168"/>
      <c r="AN57" s="148"/>
      <c r="AO57" s="168"/>
      <c r="AP57" s="168"/>
      <c r="AQ57" s="168"/>
      <c r="AR57" s="168"/>
      <c r="AS57" s="155"/>
      <c r="AT57" s="151"/>
      <c r="AU57" s="151"/>
      <c r="AV57" s="151"/>
      <c r="AW57" s="151"/>
      <c r="AX57" s="279"/>
      <c r="AY57" s="279"/>
    </row>
    <row r="58" spans="1:51">
      <c r="A58" s="148"/>
      <c r="B58" s="168"/>
      <c r="C58" s="168"/>
      <c r="D58" s="168"/>
      <c r="E58" s="168"/>
      <c r="AN58" s="148"/>
      <c r="AO58" s="168"/>
      <c r="AP58" s="168"/>
      <c r="AQ58" s="168"/>
      <c r="AR58" s="168"/>
      <c r="AS58" s="155"/>
      <c r="AT58" s="151"/>
      <c r="AU58" s="151"/>
      <c r="AV58" s="151"/>
      <c r="AW58" s="151"/>
      <c r="AX58" s="279"/>
      <c r="AY58" s="279"/>
    </row>
    <row r="59" spans="1:51">
      <c r="A59" s="148"/>
      <c r="B59" s="168"/>
      <c r="C59" s="168"/>
      <c r="D59" s="168"/>
      <c r="E59" s="168"/>
      <c r="AN59" s="148"/>
      <c r="AO59" s="168"/>
      <c r="AP59" s="168"/>
      <c r="AQ59" s="168"/>
      <c r="AR59" s="168"/>
      <c r="AS59" s="155"/>
      <c r="AT59" s="151"/>
      <c r="AU59" s="151"/>
      <c r="AV59" s="151"/>
      <c r="AW59" s="151"/>
      <c r="AX59" s="279"/>
      <c r="AY59" s="279"/>
    </row>
    <row r="60" spans="1:51">
      <c r="A60" s="148"/>
      <c r="B60" s="168"/>
      <c r="C60" s="168"/>
      <c r="D60" s="168"/>
      <c r="E60" s="168"/>
      <c r="AN60" s="148"/>
      <c r="AO60" s="168"/>
      <c r="AP60" s="168"/>
      <c r="AQ60" s="168"/>
      <c r="AR60" s="168"/>
      <c r="AS60" s="155"/>
      <c r="AT60" s="151"/>
      <c r="AU60" s="151"/>
      <c r="AV60" s="151"/>
      <c r="AW60" s="151"/>
      <c r="AX60" s="279"/>
      <c r="AY60" s="279"/>
    </row>
    <row r="61" spans="1:51">
      <c r="A61" s="148"/>
      <c r="B61" s="168"/>
      <c r="C61" s="168"/>
      <c r="D61" s="168"/>
      <c r="E61" s="168"/>
      <c r="AN61" s="148"/>
      <c r="AO61" s="168"/>
      <c r="AP61" s="168"/>
      <c r="AQ61" s="168"/>
      <c r="AR61" s="168"/>
      <c r="AS61" s="155"/>
      <c r="AT61" s="151"/>
      <c r="AU61" s="151"/>
      <c r="AV61" s="151"/>
      <c r="AW61" s="151"/>
      <c r="AX61" s="279"/>
      <c r="AY61" s="279"/>
    </row>
    <row r="62" spans="1:51">
      <c r="A62" s="148"/>
      <c r="B62" s="168"/>
      <c r="C62" s="168"/>
      <c r="D62" s="168"/>
      <c r="E62" s="168"/>
      <c r="AN62" s="148"/>
      <c r="AO62" s="168"/>
      <c r="AP62" s="168"/>
      <c r="AQ62" s="168"/>
      <c r="AR62" s="168"/>
      <c r="AS62" s="155"/>
      <c r="AT62" s="151"/>
      <c r="AU62" s="151"/>
      <c r="AV62" s="151"/>
      <c r="AW62" s="151"/>
      <c r="AX62" s="279"/>
      <c r="AY62" s="279"/>
    </row>
    <row r="63" spans="1:51">
      <c r="A63" s="148"/>
      <c r="B63" s="168"/>
      <c r="C63" s="168"/>
      <c r="D63" s="168"/>
      <c r="E63" s="168"/>
      <c r="AN63" s="148"/>
      <c r="AO63" s="168"/>
      <c r="AP63" s="168"/>
      <c r="AQ63" s="168"/>
      <c r="AR63" s="168"/>
      <c r="AS63" s="155"/>
      <c r="AT63" s="151"/>
      <c r="AU63" s="151"/>
      <c r="AV63" s="151"/>
      <c r="AW63" s="151"/>
      <c r="AX63" s="279"/>
      <c r="AY63" s="279"/>
    </row>
  </sheetData>
  <mergeCells count="49">
    <mergeCell ref="BK9:BK10"/>
    <mergeCell ref="BL9:BL10"/>
    <mergeCell ref="BM9:BM10"/>
    <mergeCell ref="BD9:BD10"/>
    <mergeCell ref="BF9:BF10"/>
    <mergeCell ref="BG9:BG10"/>
    <mergeCell ref="BH9:BH10"/>
    <mergeCell ref="BI9:BI10"/>
    <mergeCell ref="BJ9:BJ10"/>
    <mergeCell ref="BC9:BC10"/>
    <mergeCell ref="AQ9:AR9"/>
    <mergeCell ref="AS9:AS10"/>
    <mergeCell ref="AT9:AT10"/>
    <mergeCell ref="AU9:AU10"/>
    <mergeCell ref="AV9:AV10"/>
    <mergeCell ref="AW9:AW10"/>
    <mergeCell ref="AX9:AX10"/>
    <mergeCell ref="AY9:AY10"/>
    <mergeCell ref="AZ9:AZ10"/>
    <mergeCell ref="BA9:BA10"/>
    <mergeCell ref="BB9:BB10"/>
    <mergeCell ref="AO9:AP9"/>
    <mergeCell ref="Q9:R9"/>
    <mergeCell ref="S9:T9"/>
    <mergeCell ref="U9:V9"/>
    <mergeCell ref="W9:X9"/>
    <mergeCell ref="Y9:Z9"/>
    <mergeCell ref="AA9:AB9"/>
    <mergeCell ref="AC9:AD9"/>
    <mergeCell ref="AE9:AF9"/>
    <mergeCell ref="AG9:AH9"/>
    <mergeCell ref="AI9:AJ9"/>
    <mergeCell ref="AK9:AL9"/>
    <mergeCell ref="AO8:AR8"/>
    <mergeCell ref="AS8:AV8"/>
    <mergeCell ref="AW8:BD8"/>
    <mergeCell ref="BF8:BM8"/>
    <mergeCell ref="B9:C9"/>
    <mergeCell ref="D9:E9"/>
    <mergeCell ref="I9:J9"/>
    <mergeCell ref="K9:L9"/>
    <mergeCell ref="M9:N9"/>
    <mergeCell ref="O9:P9"/>
    <mergeCell ref="B8:E8"/>
    <mergeCell ref="F8:H8"/>
    <mergeCell ref="I8:X8"/>
    <mergeCell ref="Y8:AF8"/>
    <mergeCell ref="AG8:AJ8"/>
    <mergeCell ref="AK8:AL8"/>
  </mergeCells>
  <phoneticPr fontId="3"/>
  <pageMargins left="0.78740157480314965" right="0.78740157480314965" top="0.98425196850393704" bottom="0.98425196850393704" header="0.51181102362204722" footer="0.51181102362204722"/>
  <pageSetup paperSize="8" scale="72" orientation="landscape" cellComments="asDisplayed"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B1:BC9140"/>
  <sheetViews>
    <sheetView view="pageBreakPreview" zoomScale="70" zoomScaleNormal="70" zoomScaleSheetLayoutView="70" workbookViewId="0">
      <pane xSplit="4" ySplit="6" topLeftCell="E7" activePane="bottomRight" state="frozen"/>
      <selection pane="topRight" activeCell="E1" sqref="E1"/>
      <selection pane="bottomLeft" activeCell="A7" sqref="A7"/>
      <selection pane="bottomRight" activeCell="E35" sqref="E35"/>
    </sheetView>
  </sheetViews>
  <sheetFormatPr defaultRowHeight="13.5"/>
  <cols>
    <col min="1" max="1" width="3.5" customWidth="1"/>
    <col min="2" max="2" width="2.875" bestFit="1" customWidth="1"/>
    <col min="3" max="3" width="9.25" bestFit="1" customWidth="1"/>
  </cols>
  <sheetData>
    <row r="1" spans="2:21" ht="17.100000000000001" customHeight="1">
      <c r="C1" t="s">
        <v>461</v>
      </c>
    </row>
    <row r="2" spans="2:21" ht="17.100000000000001" customHeight="1">
      <c r="C2" s="283" t="s">
        <v>462</v>
      </c>
      <c r="D2" s="449" t="s">
        <v>463</v>
      </c>
      <c r="E2" s="449"/>
      <c r="F2" s="449"/>
      <c r="G2" s="449"/>
      <c r="H2" s="449"/>
    </row>
    <row r="3" spans="2:21" ht="17.100000000000001" customHeight="1">
      <c r="C3" s="284" t="s">
        <v>464</v>
      </c>
      <c r="D3" s="284"/>
      <c r="E3" s="284"/>
      <c r="F3" s="450" t="s">
        <v>465</v>
      </c>
      <c r="G3" s="450"/>
      <c r="H3" s="450"/>
      <c r="I3" t="s">
        <v>466</v>
      </c>
      <c r="R3" s="352" t="s">
        <v>567</v>
      </c>
      <c r="S3" s="352"/>
    </row>
    <row r="4" spans="2:21" ht="17.100000000000001" customHeight="1">
      <c r="R4" t="s">
        <v>565</v>
      </c>
      <c r="S4" t="s">
        <v>566</v>
      </c>
    </row>
    <row r="5" spans="2:21" ht="15" customHeight="1">
      <c r="B5" s="451" t="s">
        <v>467</v>
      </c>
      <c r="C5" s="452"/>
      <c r="D5" s="285" t="s">
        <v>31</v>
      </c>
      <c r="E5" s="286" t="s">
        <v>468</v>
      </c>
      <c r="F5" s="287" t="s">
        <v>469</v>
      </c>
      <c r="G5" s="287" t="s">
        <v>470</v>
      </c>
      <c r="H5" s="287" t="s">
        <v>471</v>
      </c>
      <c r="I5" s="287" t="s">
        <v>472</v>
      </c>
      <c r="J5" s="287" t="s">
        <v>473</v>
      </c>
      <c r="K5" s="287" t="s">
        <v>474</v>
      </c>
      <c r="L5" s="287" t="s">
        <v>475</v>
      </c>
      <c r="M5" s="287" t="s">
        <v>476</v>
      </c>
      <c r="N5" s="287" t="s">
        <v>477</v>
      </c>
      <c r="O5" s="287" t="s">
        <v>478</v>
      </c>
      <c r="P5" s="287" t="s">
        <v>479</v>
      </c>
      <c r="Q5" s="287" t="s">
        <v>480</v>
      </c>
      <c r="R5" s="287" t="s">
        <v>481</v>
      </c>
      <c r="S5" s="288" t="s">
        <v>482</v>
      </c>
      <c r="U5" s="2" t="s">
        <v>483</v>
      </c>
    </row>
    <row r="6" spans="2:21" ht="15" customHeight="1">
      <c r="B6" s="453"/>
      <c r="C6" s="454"/>
      <c r="D6" s="289" t="s">
        <v>436</v>
      </c>
      <c r="E6" s="290" t="s">
        <v>484</v>
      </c>
      <c r="F6" s="291" t="s">
        <v>484</v>
      </c>
      <c r="G6" s="291" t="s">
        <v>484</v>
      </c>
      <c r="H6" s="291" t="s">
        <v>484</v>
      </c>
      <c r="I6" s="291" t="s">
        <v>484</v>
      </c>
      <c r="J6" s="291" t="s">
        <v>485</v>
      </c>
      <c r="K6" s="291" t="s">
        <v>485</v>
      </c>
      <c r="L6" s="291" t="s">
        <v>486</v>
      </c>
      <c r="M6" s="291" t="s">
        <v>486</v>
      </c>
      <c r="N6" s="291" t="s">
        <v>486</v>
      </c>
      <c r="O6" s="291" t="s">
        <v>487</v>
      </c>
      <c r="P6" s="291"/>
      <c r="Q6" s="291" t="s">
        <v>488</v>
      </c>
      <c r="R6" s="291" t="s">
        <v>489</v>
      </c>
      <c r="S6" s="292" t="s">
        <v>490</v>
      </c>
      <c r="U6" s="2" t="s">
        <v>491</v>
      </c>
    </row>
    <row r="7" spans="2:21" ht="15" customHeight="1">
      <c r="B7" s="455"/>
      <c r="C7" s="458">
        <v>42496</v>
      </c>
      <c r="D7" s="293" t="s">
        <v>492</v>
      </c>
      <c r="E7" s="294">
        <v>0</v>
      </c>
      <c r="F7" s="295">
        <v>0</v>
      </c>
      <c r="G7" s="295">
        <v>2</v>
      </c>
      <c r="H7" s="295">
        <v>2</v>
      </c>
      <c r="I7" s="295">
        <v>52</v>
      </c>
      <c r="J7" s="295">
        <v>9</v>
      </c>
      <c r="K7" s="295">
        <v>8</v>
      </c>
      <c r="L7" s="295">
        <v>0.08</v>
      </c>
      <c r="M7" s="295">
        <v>1.94</v>
      </c>
      <c r="N7" s="295">
        <v>2.02</v>
      </c>
      <c r="O7" s="295"/>
      <c r="P7" s="295" t="s">
        <v>493</v>
      </c>
      <c r="Q7" s="295">
        <v>1.6</v>
      </c>
      <c r="R7" s="295">
        <v>11</v>
      </c>
      <c r="S7" s="296">
        <v>57</v>
      </c>
      <c r="U7" t="s">
        <v>494</v>
      </c>
    </row>
    <row r="8" spans="2:21" ht="15" customHeight="1">
      <c r="B8" s="456"/>
      <c r="C8" s="459"/>
      <c r="D8" s="297" t="s">
        <v>495</v>
      </c>
      <c r="E8" s="298">
        <v>0</v>
      </c>
      <c r="F8" s="299">
        <v>0</v>
      </c>
      <c r="G8" s="299">
        <v>2</v>
      </c>
      <c r="H8" s="299">
        <v>2</v>
      </c>
      <c r="I8" s="299">
        <v>48</v>
      </c>
      <c r="J8" s="299">
        <v>13</v>
      </c>
      <c r="K8" s="299">
        <v>7</v>
      </c>
      <c r="L8" s="299">
        <v>7.0000000000000007E-2</v>
      </c>
      <c r="M8" s="299">
        <v>2</v>
      </c>
      <c r="N8" s="299">
        <v>2.0699999999999998</v>
      </c>
      <c r="O8" s="299"/>
      <c r="P8" s="299" t="s">
        <v>493</v>
      </c>
      <c r="Q8" s="299">
        <v>1.6</v>
      </c>
      <c r="R8" s="299">
        <v>10.9</v>
      </c>
      <c r="S8" s="300">
        <v>58</v>
      </c>
      <c r="U8" t="s">
        <v>496</v>
      </c>
    </row>
    <row r="9" spans="2:21" ht="15" customHeight="1">
      <c r="B9" s="456"/>
      <c r="C9" s="459"/>
      <c r="D9" s="297" t="s">
        <v>497</v>
      </c>
      <c r="E9" s="298">
        <v>0</v>
      </c>
      <c r="F9" s="299">
        <v>0</v>
      </c>
      <c r="G9" s="299">
        <v>2</v>
      </c>
      <c r="H9" s="299">
        <v>2</v>
      </c>
      <c r="I9" s="299">
        <v>45</v>
      </c>
      <c r="J9" s="299">
        <v>10</v>
      </c>
      <c r="K9" s="299">
        <v>5</v>
      </c>
      <c r="L9" s="299">
        <v>7.0000000000000007E-2</v>
      </c>
      <c r="M9" s="299">
        <v>2.1</v>
      </c>
      <c r="N9" s="299">
        <v>2.17</v>
      </c>
      <c r="O9" s="299"/>
      <c r="P9" s="299" t="s">
        <v>498</v>
      </c>
      <c r="Q9" s="299">
        <v>2.2000000000000002</v>
      </c>
      <c r="R9" s="299">
        <v>9.4</v>
      </c>
      <c r="S9" s="300">
        <v>54</v>
      </c>
      <c r="U9" t="s">
        <v>499</v>
      </c>
    </row>
    <row r="10" spans="2:21" ht="15" customHeight="1">
      <c r="B10" s="456"/>
      <c r="C10" s="459"/>
      <c r="D10" s="297" t="s">
        <v>500</v>
      </c>
      <c r="E10" s="298">
        <v>0</v>
      </c>
      <c r="F10" s="299">
        <v>0</v>
      </c>
      <c r="G10" s="299">
        <v>2</v>
      </c>
      <c r="H10" s="299">
        <v>2</v>
      </c>
      <c r="I10" s="299" t="s">
        <v>501</v>
      </c>
      <c r="J10" s="299">
        <v>13</v>
      </c>
      <c r="K10" s="299">
        <v>4</v>
      </c>
      <c r="L10" s="299">
        <v>7.0000000000000007E-2</v>
      </c>
      <c r="M10" s="299">
        <v>2.11</v>
      </c>
      <c r="N10" s="299">
        <v>2.1800000000000002</v>
      </c>
      <c r="O10" s="299"/>
      <c r="P10" s="299" t="s">
        <v>493</v>
      </c>
      <c r="Q10" s="299">
        <v>1.8</v>
      </c>
      <c r="R10" s="299">
        <v>9.4</v>
      </c>
      <c r="S10" s="300">
        <v>57</v>
      </c>
      <c r="U10" t="s">
        <v>502</v>
      </c>
    </row>
    <row r="11" spans="2:21" ht="15" customHeight="1">
      <c r="B11" s="456"/>
      <c r="C11" s="459"/>
      <c r="D11" s="297" t="s">
        <v>503</v>
      </c>
      <c r="E11" s="298">
        <v>0</v>
      </c>
      <c r="F11" s="299">
        <v>0</v>
      </c>
      <c r="G11" s="299">
        <v>2</v>
      </c>
      <c r="H11" s="299">
        <v>2</v>
      </c>
      <c r="I11" s="299">
        <v>44</v>
      </c>
      <c r="J11" s="299">
        <v>16</v>
      </c>
      <c r="K11" s="299">
        <v>4</v>
      </c>
      <c r="L11" s="299">
        <v>0.05</v>
      </c>
      <c r="M11" s="299">
        <v>2.12</v>
      </c>
      <c r="N11" s="299">
        <v>2.17</v>
      </c>
      <c r="O11" s="299"/>
      <c r="P11" s="299" t="s">
        <v>498</v>
      </c>
      <c r="Q11" s="299">
        <v>1.4</v>
      </c>
      <c r="R11" s="299">
        <v>9.8000000000000007</v>
      </c>
      <c r="S11" s="300">
        <v>53</v>
      </c>
      <c r="U11" t="s">
        <v>504</v>
      </c>
    </row>
    <row r="12" spans="2:21" ht="15" customHeight="1">
      <c r="B12" s="456"/>
      <c r="C12" s="459"/>
      <c r="D12" s="297" t="s">
        <v>505</v>
      </c>
      <c r="E12" s="298">
        <v>0</v>
      </c>
      <c r="F12" s="299">
        <v>0</v>
      </c>
      <c r="G12" s="299">
        <v>4</v>
      </c>
      <c r="H12" s="299">
        <v>4</v>
      </c>
      <c r="I12" s="299">
        <v>40</v>
      </c>
      <c r="J12" s="299">
        <v>18</v>
      </c>
      <c r="K12" s="299">
        <v>10</v>
      </c>
      <c r="L12" s="299">
        <v>7.0000000000000007E-2</v>
      </c>
      <c r="M12" s="299">
        <v>2.08</v>
      </c>
      <c r="N12" s="299">
        <v>2.15</v>
      </c>
      <c r="O12" s="299"/>
      <c r="P12" s="299" t="s">
        <v>506</v>
      </c>
      <c r="Q12" s="299">
        <v>1.2</v>
      </c>
      <c r="R12" s="299">
        <v>10.4</v>
      </c>
      <c r="S12" s="300">
        <v>50</v>
      </c>
      <c r="U12" t="s">
        <v>507</v>
      </c>
    </row>
    <row r="13" spans="2:21" ht="15" customHeight="1">
      <c r="B13" s="456"/>
      <c r="C13" s="459"/>
      <c r="D13" s="297" t="s">
        <v>508</v>
      </c>
      <c r="E13" s="298">
        <v>1</v>
      </c>
      <c r="F13" s="299">
        <v>1</v>
      </c>
      <c r="G13" s="299">
        <v>6</v>
      </c>
      <c r="H13" s="299">
        <v>7</v>
      </c>
      <c r="I13" s="299">
        <v>39</v>
      </c>
      <c r="J13" s="299">
        <v>15</v>
      </c>
      <c r="K13" s="299">
        <v>7</v>
      </c>
      <c r="L13" s="299">
        <v>0.08</v>
      </c>
      <c r="M13" s="299">
        <v>2.1</v>
      </c>
      <c r="N13" s="299">
        <v>2.1800000000000002</v>
      </c>
      <c r="O13" s="299"/>
      <c r="P13" s="299" t="s">
        <v>498</v>
      </c>
      <c r="Q13" s="299">
        <v>2.9</v>
      </c>
      <c r="R13" s="299">
        <v>13.2</v>
      </c>
      <c r="S13" s="300">
        <v>41</v>
      </c>
      <c r="U13" t="s">
        <v>509</v>
      </c>
    </row>
    <row r="14" spans="2:21" ht="15" customHeight="1">
      <c r="B14" s="456"/>
      <c r="C14" s="459"/>
      <c r="D14" s="297" t="s">
        <v>510</v>
      </c>
      <c r="E14" s="298">
        <v>0</v>
      </c>
      <c r="F14" s="299">
        <v>1</v>
      </c>
      <c r="G14" s="299">
        <v>4</v>
      </c>
      <c r="H14" s="299">
        <v>5</v>
      </c>
      <c r="I14" s="299">
        <v>49</v>
      </c>
      <c r="J14" s="299">
        <v>24</v>
      </c>
      <c r="K14" s="299">
        <v>8</v>
      </c>
      <c r="L14" s="299">
        <v>7.0000000000000007E-2</v>
      </c>
      <c r="M14" s="299">
        <v>2.09</v>
      </c>
      <c r="N14" s="299">
        <v>2.16</v>
      </c>
      <c r="O14" s="299"/>
      <c r="P14" s="299" t="s">
        <v>498</v>
      </c>
      <c r="Q14" s="299">
        <v>2.9</v>
      </c>
      <c r="R14" s="299">
        <v>15</v>
      </c>
      <c r="S14" s="300">
        <v>38</v>
      </c>
    </row>
    <row r="15" spans="2:21" ht="15" customHeight="1">
      <c r="B15" s="456"/>
      <c r="C15" s="459"/>
      <c r="D15" s="297" t="s">
        <v>511</v>
      </c>
      <c r="E15" s="298">
        <v>0</v>
      </c>
      <c r="F15" s="299">
        <v>1</v>
      </c>
      <c r="G15" s="299">
        <v>5</v>
      </c>
      <c r="H15" s="299">
        <v>6</v>
      </c>
      <c r="I15" s="299">
        <v>53</v>
      </c>
      <c r="J15" s="299">
        <v>21</v>
      </c>
      <c r="K15" s="299">
        <v>6</v>
      </c>
      <c r="L15" s="299">
        <v>0.06</v>
      </c>
      <c r="M15" s="299">
        <v>2.04</v>
      </c>
      <c r="N15" s="299">
        <v>2.1</v>
      </c>
      <c r="O15" s="299"/>
      <c r="P15" s="299" t="s">
        <v>498</v>
      </c>
      <c r="Q15" s="299">
        <v>1.9</v>
      </c>
      <c r="R15" s="299">
        <v>18.100000000000001</v>
      </c>
      <c r="S15" s="300">
        <v>37</v>
      </c>
    </row>
    <row r="16" spans="2:21" ht="15" customHeight="1" thickBot="1">
      <c r="B16" s="457"/>
      <c r="C16" s="459"/>
      <c r="D16" s="301" t="s">
        <v>512</v>
      </c>
      <c r="E16" s="302">
        <v>1</v>
      </c>
      <c r="F16" s="303">
        <v>1</v>
      </c>
      <c r="G16" s="304">
        <v>6</v>
      </c>
      <c r="H16" s="304">
        <v>7</v>
      </c>
      <c r="I16" s="304">
        <v>56</v>
      </c>
      <c r="J16" s="304">
        <v>24</v>
      </c>
      <c r="K16" s="304">
        <v>1</v>
      </c>
      <c r="L16" s="304">
        <v>0.05</v>
      </c>
      <c r="M16" s="304">
        <v>2.0099999999999998</v>
      </c>
      <c r="N16" s="304">
        <v>2.06</v>
      </c>
      <c r="O16" s="304"/>
      <c r="P16" s="304" t="s">
        <v>513</v>
      </c>
      <c r="Q16" s="304">
        <v>1.1000000000000001</v>
      </c>
      <c r="R16" s="304">
        <v>19.399999999999999</v>
      </c>
      <c r="S16" s="305">
        <v>41</v>
      </c>
    </row>
    <row r="17" spans="2:46" ht="15" customHeight="1">
      <c r="B17" s="461"/>
      <c r="C17" s="459"/>
      <c r="D17" s="306" t="s">
        <v>514</v>
      </c>
      <c r="E17" s="307">
        <v>1</v>
      </c>
      <c r="F17" s="308">
        <v>0</v>
      </c>
      <c r="G17" s="295">
        <v>4</v>
      </c>
      <c r="H17" s="295">
        <v>4</v>
      </c>
      <c r="I17" s="295">
        <v>67</v>
      </c>
      <c r="J17" s="295">
        <v>20</v>
      </c>
      <c r="K17" s="295">
        <v>16</v>
      </c>
      <c r="L17" s="295">
        <v>7.0000000000000007E-2</v>
      </c>
      <c r="M17" s="295">
        <v>1.98</v>
      </c>
      <c r="N17" s="295">
        <v>2.0499999999999998</v>
      </c>
      <c r="O17" s="295"/>
      <c r="P17" s="295" t="s">
        <v>515</v>
      </c>
      <c r="Q17" s="295">
        <v>3.1</v>
      </c>
      <c r="R17" s="295">
        <v>19.5</v>
      </c>
      <c r="S17" s="296">
        <v>48</v>
      </c>
      <c r="Y17" s="309"/>
      <c r="Z17" s="309"/>
      <c r="AA17" s="309"/>
      <c r="AB17" s="309"/>
      <c r="AC17" s="309"/>
      <c r="AD17" s="309"/>
      <c r="AE17" s="309"/>
      <c r="AF17" s="309"/>
      <c r="AG17" s="309"/>
      <c r="AH17" s="309"/>
      <c r="AI17" s="309"/>
      <c r="AJ17" s="309"/>
      <c r="AK17" s="309"/>
      <c r="AL17" s="309"/>
      <c r="AM17" s="309"/>
      <c r="AN17" s="309"/>
      <c r="AO17" s="309"/>
      <c r="AP17" s="309"/>
      <c r="AQ17" s="309"/>
      <c r="AR17" s="309"/>
      <c r="AS17" s="309"/>
      <c r="AT17" s="309"/>
    </row>
    <row r="18" spans="2:46" ht="15" customHeight="1">
      <c r="B18" s="461"/>
      <c r="C18" s="459"/>
      <c r="D18" s="297" t="s">
        <v>516</v>
      </c>
      <c r="E18" s="298">
        <v>1</v>
      </c>
      <c r="F18" s="299">
        <v>0</v>
      </c>
      <c r="G18" s="299">
        <v>5</v>
      </c>
      <c r="H18" s="299">
        <v>5</v>
      </c>
      <c r="I18" s="299">
        <v>70</v>
      </c>
      <c r="J18" s="299">
        <v>20</v>
      </c>
      <c r="K18" s="299">
        <v>7</v>
      </c>
      <c r="L18" s="299">
        <v>7.0000000000000007E-2</v>
      </c>
      <c r="M18" s="299">
        <v>1.94</v>
      </c>
      <c r="N18" s="299">
        <v>2.0099999999999998</v>
      </c>
      <c r="O18" s="299"/>
      <c r="P18" s="299" t="s">
        <v>515</v>
      </c>
      <c r="Q18" s="299">
        <v>2.8</v>
      </c>
      <c r="R18" s="299">
        <v>20.100000000000001</v>
      </c>
      <c r="S18" s="300">
        <v>52</v>
      </c>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row>
    <row r="19" spans="2:46" ht="15" customHeight="1">
      <c r="B19" s="461"/>
      <c r="C19" s="459"/>
      <c r="D19" s="297" t="s">
        <v>517</v>
      </c>
      <c r="E19" s="298">
        <v>1</v>
      </c>
      <c r="F19" s="299">
        <v>0</v>
      </c>
      <c r="G19" s="299">
        <v>4</v>
      </c>
      <c r="H19" s="299">
        <v>4</v>
      </c>
      <c r="I19" s="299">
        <v>74</v>
      </c>
      <c r="J19" s="299">
        <v>20</v>
      </c>
      <c r="K19" s="299">
        <v>10</v>
      </c>
      <c r="L19" s="299">
        <v>0.06</v>
      </c>
      <c r="M19" s="299">
        <v>1.94</v>
      </c>
      <c r="N19" s="299">
        <v>2</v>
      </c>
      <c r="O19" s="299"/>
      <c r="P19" s="299" t="s">
        <v>518</v>
      </c>
      <c r="Q19" s="299">
        <v>2.5</v>
      </c>
      <c r="R19" s="299">
        <v>20.2</v>
      </c>
      <c r="S19" s="300">
        <v>50</v>
      </c>
      <c r="Y19" s="309"/>
      <c r="Z19" s="309"/>
      <c r="AA19" s="309"/>
      <c r="AB19" s="309"/>
      <c r="AC19" s="309"/>
      <c r="AD19" s="309"/>
      <c r="AE19" s="309"/>
      <c r="AF19" s="309"/>
      <c r="AG19" s="309"/>
      <c r="AH19" s="309"/>
      <c r="AI19" s="309"/>
      <c r="AJ19" s="309"/>
      <c r="AK19" s="309"/>
      <c r="AL19" s="309"/>
      <c r="AM19" s="309"/>
      <c r="AN19" s="309"/>
      <c r="AO19" s="309"/>
      <c r="AP19" s="309"/>
      <c r="AQ19" s="309"/>
      <c r="AR19" s="309"/>
      <c r="AS19" s="309"/>
      <c r="AT19" s="309"/>
    </row>
    <row r="20" spans="2:46" ht="15" customHeight="1">
      <c r="B20" s="461"/>
      <c r="C20" s="459"/>
      <c r="D20" s="297" t="s">
        <v>519</v>
      </c>
      <c r="E20" s="298">
        <v>1</v>
      </c>
      <c r="F20" s="299">
        <v>0</v>
      </c>
      <c r="G20" s="299">
        <v>4</v>
      </c>
      <c r="H20" s="299">
        <v>4</v>
      </c>
      <c r="I20" s="299">
        <v>78</v>
      </c>
      <c r="J20" s="299">
        <v>34</v>
      </c>
      <c r="K20" s="299">
        <v>14</v>
      </c>
      <c r="L20" s="299">
        <v>0.06</v>
      </c>
      <c r="M20" s="299">
        <v>1.95</v>
      </c>
      <c r="N20" s="299">
        <v>2.0099999999999998</v>
      </c>
      <c r="O20" s="299"/>
      <c r="P20" s="299" t="s">
        <v>515</v>
      </c>
      <c r="Q20" s="299">
        <v>3.1</v>
      </c>
      <c r="R20" s="299">
        <v>20.7</v>
      </c>
      <c r="S20" s="300">
        <v>53</v>
      </c>
      <c r="Y20" s="309"/>
      <c r="Z20" s="309"/>
      <c r="AA20" s="309"/>
      <c r="AB20" s="309"/>
      <c r="AC20" s="309"/>
      <c r="AD20" s="309"/>
      <c r="AE20" s="309"/>
      <c r="AF20" s="309"/>
      <c r="AG20" s="309"/>
      <c r="AH20" s="309"/>
      <c r="AI20" s="309"/>
      <c r="AJ20" s="309"/>
      <c r="AK20" s="309"/>
      <c r="AL20" s="309"/>
      <c r="AM20" s="309"/>
      <c r="AN20" s="309"/>
      <c r="AO20" s="309"/>
      <c r="AP20" s="309"/>
      <c r="AQ20" s="309"/>
      <c r="AR20" s="309"/>
      <c r="AS20" s="309"/>
      <c r="AT20" s="309"/>
    </row>
    <row r="21" spans="2:46" ht="15" customHeight="1">
      <c r="B21" s="461"/>
      <c r="C21" s="459"/>
      <c r="D21" s="297" t="s">
        <v>520</v>
      </c>
      <c r="E21" s="298">
        <v>1</v>
      </c>
      <c r="F21" s="299">
        <v>0</v>
      </c>
      <c r="G21" s="299">
        <v>4</v>
      </c>
      <c r="H21" s="299">
        <v>4</v>
      </c>
      <c r="I21" s="299">
        <v>75</v>
      </c>
      <c r="J21" s="299">
        <v>22</v>
      </c>
      <c r="K21" s="299">
        <v>14</v>
      </c>
      <c r="L21" s="299">
        <v>0.08</v>
      </c>
      <c r="M21" s="299">
        <v>1.93</v>
      </c>
      <c r="N21" s="299">
        <v>2.0099999999999998</v>
      </c>
      <c r="O21" s="299"/>
      <c r="P21" s="299" t="s">
        <v>518</v>
      </c>
      <c r="Q21" s="299">
        <v>3.9</v>
      </c>
      <c r="R21" s="299">
        <v>20.399999999999999</v>
      </c>
      <c r="S21" s="300">
        <v>55</v>
      </c>
      <c r="Y21" s="309"/>
      <c r="Z21" s="309"/>
      <c r="AA21" s="309"/>
      <c r="AB21" s="309"/>
      <c r="AC21" s="309"/>
      <c r="AD21" s="309"/>
      <c r="AE21" s="309"/>
      <c r="AF21" s="309"/>
      <c r="AG21" s="309"/>
      <c r="AH21" s="309"/>
      <c r="AI21" s="309"/>
      <c r="AJ21" s="309"/>
      <c r="AK21" s="309"/>
      <c r="AL21" s="309"/>
      <c r="AM21" s="309"/>
      <c r="AN21" s="309"/>
      <c r="AO21" s="309"/>
      <c r="AP21" s="309"/>
      <c r="AQ21" s="309"/>
      <c r="AR21" s="309"/>
      <c r="AS21" s="309"/>
      <c r="AT21" s="309"/>
    </row>
    <row r="22" spans="2:46" ht="15" customHeight="1">
      <c r="B22" s="461"/>
      <c r="C22" s="459"/>
      <c r="D22" s="297" t="s">
        <v>521</v>
      </c>
      <c r="E22" s="298">
        <v>0</v>
      </c>
      <c r="F22" s="299">
        <v>0</v>
      </c>
      <c r="G22" s="299">
        <v>4</v>
      </c>
      <c r="H22" s="299">
        <v>4</v>
      </c>
      <c r="I22" s="299">
        <v>69</v>
      </c>
      <c r="J22" s="299">
        <v>21</v>
      </c>
      <c r="K22" s="299">
        <v>5</v>
      </c>
      <c r="L22" s="299">
        <v>0.06</v>
      </c>
      <c r="M22" s="299">
        <v>1.93</v>
      </c>
      <c r="N22" s="299">
        <v>1.99</v>
      </c>
      <c r="O22" s="299"/>
      <c r="P22" s="299" t="s">
        <v>518</v>
      </c>
      <c r="Q22" s="299">
        <v>4.5</v>
      </c>
      <c r="R22" s="299">
        <v>19.5</v>
      </c>
      <c r="S22" s="300">
        <v>61</v>
      </c>
      <c r="Y22" s="309"/>
      <c r="Z22" s="309"/>
      <c r="AA22" s="309"/>
      <c r="AB22" s="309"/>
      <c r="AC22" s="309"/>
      <c r="AD22" s="309"/>
      <c r="AE22" s="309"/>
      <c r="AF22" s="309"/>
      <c r="AG22" s="309"/>
      <c r="AH22" s="309"/>
      <c r="AI22" s="309"/>
      <c r="AJ22" s="309"/>
      <c r="AK22" s="309"/>
      <c r="AL22" s="309"/>
      <c r="AM22" s="309"/>
      <c r="AN22" s="309"/>
      <c r="AO22" s="309"/>
      <c r="AP22" s="309"/>
      <c r="AQ22" s="309"/>
      <c r="AR22" s="309"/>
      <c r="AS22" s="309"/>
      <c r="AT22" s="309"/>
    </row>
    <row r="23" spans="2:46" ht="15" customHeight="1">
      <c r="B23" s="461"/>
      <c r="C23" s="459"/>
      <c r="D23" s="297" t="s">
        <v>522</v>
      </c>
      <c r="E23" s="298">
        <v>0</v>
      </c>
      <c r="F23" s="299">
        <v>0</v>
      </c>
      <c r="G23" s="299">
        <v>3</v>
      </c>
      <c r="H23" s="299">
        <v>3</v>
      </c>
      <c r="I23" s="299">
        <v>67</v>
      </c>
      <c r="J23" s="299">
        <v>16</v>
      </c>
      <c r="K23" s="299">
        <v>11</v>
      </c>
      <c r="L23" s="299">
        <v>0.05</v>
      </c>
      <c r="M23" s="299">
        <v>1.93</v>
      </c>
      <c r="N23" s="299">
        <v>1.98</v>
      </c>
      <c r="O23" s="299"/>
      <c r="P23" s="299" t="s">
        <v>518</v>
      </c>
      <c r="Q23" s="299">
        <v>2.1</v>
      </c>
      <c r="R23" s="299">
        <v>18.399999999999999</v>
      </c>
      <c r="S23" s="300">
        <v>65</v>
      </c>
      <c r="Y23" s="309"/>
      <c r="Z23" s="309"/>
      <c r="AA23" s="309"/>
      <c r="AB23" s="309"/>
      <c r="AC23" s="309"/>
      <c r="AD23" s="309"/>
      <c r="AE23" s="309"/>
      <c r="AF23" s="309"/>
      <c r="AG23" s="309"/>
      <c r="AH23" s="309"/>
      <c r="AI23" s="309"/>
      <c r="AJ23" s="309"/>
      <c r="AK23" s="309"/>
      <c r="AL23" s="309"/>
      <c r="AM23" s="309"/>
      <c r="AN23" s="309"/>
      <c r="AO23" s="309"/>
      <c r="AP23" s="309"/>
      <c r="AQ23" s="309"/>
      <c r="AR23" s="309"/>
      <c r="AS23" s="309"/>
      <c r="AT23" s="309"/>
    </row>
    <row r="24" spans="2:46" ht="15" customHeight="1">
      <c r="B24" s="461"/>
      <c r="C24" s="459"/>
      <c r="D24" s="297" t="s">
        <v>523</v>
      </c>
      <c r="E24" s="298">
        <v>0</v>
      </c>
      <c r="F24" s="299">
        <v>0</v>
      </c>
      <c r="G24" s="299">
        <v>4</v>
      </c>
      <c r="H24" s="299">
        <v>4</v>
      </c>
      <c r="I24" s="299">
        <v>63</v>
      </c>
      <c r="J24" s="299">
        <v>21</v>
      </c>
      <c r="K24" s="299">
        <v>6</v>
      </c>
      <c r="L24" s="299">
        <v>0.05</v>
      </c>
      <c r="M24" s="299">
        <v>1.93</v>
      </c>
      <c r="N24" s="299">
        <v>1.98</v>
      </c>
      <c r="O24" s="299"/>
      <c r="P24" s="299" t="s">
        <v>518</v>
      </c>
      <c r="Q24" s="299">
        <v>2</v>
      </c>
      <c r="R24" s="299">
        <v>17</v>
      </c>
      <c r="S24" s="300">
        <v>73</v>
      </c>
      <c r="Y24" s="309"/>
      <c r="Z24" s="309"/>
      <c r="AA24" s="309"/>
      <c r="AB24" s="309"/>
      <c r="AR24" s="309"/>
      <c r="AS24" s="309"/>
      <c r="AT24" s="309"/>
    </row>
    <row r="25" spans="2:46" ht="15" customHeight="1">
      <c r="B25" s="461"/>
      <c r="C25" s="459"/>
      <c r="D25" s="297" t="s">
        <v>524</v>
      </c>
      <c r="E25" s="298">
        <v>0</v>
      </c>
      <c r="F25" s="299">
        <v>0</v>
      </c>
      <c r="G25" s="299">
        <v>4</v>
      </c>
      <c r="H25" s="299">
        <v>4</v>
      </c>
      <c r="I25" s="299">
        <v>62</v>
      </c>
      <c r="J25" s="299">
        <v>16</v>
      </c>
      <c r="K25" s="299">
        <v>5</v>
      </c>
      <c r="L25" s="299">
        <v>7.0000000000000007E-2</v>
      </c>
      <c r="M25" s="299">
        <v>1.94</v>
      </c>
      <c r="N25" s="299">
        <v>2.0099999999999998</v>
      </c>
      <c r="O25" s="299"/>
      <c r="P25" s="299" t="s">
        <v>518</v>
      </c>
      <c r="Q25" s="299">
        <v>1.8</v>
      </c>
      <c r="R25" s="299">
        <v>16.100000000000001</v>
      </c>
      <c r="S25" s="300">
        <v>85</v>
      </c>
      <c r="Y25" s="309"/>
      <c r="Z25" s="309"/>
      <c r="AA25" s="309"/>
      <c r="AB25" s="309"/>
      <c r="AS25" s="309"/>
      <c r="AT25" s="309"/>
    </row>
    <row r="26" spans="2:46" ht="15" customHeight="1">
      <c r="B26" s="461"/>
      <c r="C26" s="459"/>
      <c r="D26" s="297" t="s">
        <v>525</v>
      </c>
      <c r="E26" s="298">
        <v>0</v>
      </c>
      <c r="F26" s="299">
        <v>0</v>
      </c>
      <c r="G26" s="299">
        <v>3</v>
      </c>
      <c r="H26" s="299">
        <v>3</v>
      </c>
      <c r="I26" s="299">
        <v>63</v>
      </c>
      <c r="J26" s="299">
        <v>17</v>
      </c>
      <c r="K26" s="299">
        <v>4</v>
      </c>
      <c r="L26" s="299">
        <v>0.06</v>
      </c>
      <c r="M26" s="299">
        <v>1.92</v>
      </c>
      <c r="N26" s="299">
        <v>1.98</v>
      </c>
      <c r="O26" s="299"/>
      <c r="P26" s="299" t="s">
        <v>518</v>
      </c>
      <c r="Q26" s="299">
        <v>2.4</v>
      </c>
      <c r="R26" s="299">
        <v>16.100000000000001</v>
      </c>
      <c r="S26" s="300">
        <v>86</v>
      </c>
      <c r="Y26" s="309"/>
      <c r="Z26" s="309"/>
      <c r="AA26" s="309"/>
      <c r="AB26" s="309"/>
      <c r="AS26" s="309"/>
      <c r="AT26" s="309"/>
    </row>
    <row r="27" spans="2:46" ht="15" customHeight="1">
      <c r="B27" s="461"/>
      <c r="C27" s="459"/>
      <c r="D27" s="297" t="s">
        <v>526</v>
      </c>
      <c r="E27" s="298">
        <v>0</v>
      </c>
      <c r="F27" s="299">
        <v>0</v>
      </c>
      <c r="G27" s="299">
        <v>2</v>
      </c>
      <c r="H27" s="299">
        <v>2</v>
      </c>
      <c r="I27" s="299">
        <v>69</v>
      </c>
      <c r="J27" s="299">
        <v>23</v>
      </c>
      <c r="K27" s="299">
        <v>9</v>
      </c>
      <c r="L27" s="299">
        <v>0.04</v>
      </c>
      <c r="M27" s="299">
        <v>1.92</v>
      </c>
      <c r="N27" s="299">
        <v>1.96</v>
      </c>
      <c r="O27" s="299"/>
      <c r="P27" s="299" t="s">
        <v>518</v>
      </c>
      <c r="Q27" s="299">
        <v>2.8</v>
      </c>
      <c r="R27" s="299">
        <v>16.7</v>
      </c>
      <c r="S27" s="300">
        <v>87</v>
      </c>
      <c r="Y27" s="309"/>
      <c r="Z27" s="309"/>
      <c r="AA27" s="309"/>
      <c r="AB27" s="309"/>
      <c r="AS27" s="309"/>
      <c r="AT27" s="309"/>
    </row>
    <row r="28" spans="2:46" ht="15" customHeight="1">
      <c r="B28" s="461"/>
      <c r="C28" s="459"/>
      <c r="D28" s="297" t="s">
        <v>527</v>
      </c>
      <c r="E28" s="298">
        <v>1</v>
      </c>
      <c r="F28" s="299">
        <v>0</v>
      </c>
      <c r="G28" s="299">
        <v>2</v>
      </c>
      <c r="H28" s="299">
        <v>2</v>
      </c>
      <c r="I28" s="299">
        <v>69</v>
      </c>
      <c r="J28" s="299">
        <v>18</v>
      </c>
      <c r="K28" s="299">
        <v>10</v>
      </c>
      <c r="L28" s="299">
        <v>7.0000000000000007E-2</v>
      </c>
      <c r="M28" s="299">
        <v>1.94</v>
      </c>
      <c r="N28" s="299">
        <v>2.0099999999999998</v>
      </c>
      <c r="O28" s="299"/>
      <c r="P28" s="299" t="s">
        <v>518</v>
      </c>
      <c r="Q28" s="299">
        <v>4.4000000000000004</v>
      </c>
      <c r="R28" s="299">
        <v>16.899999999999999</v>
      </c>
      <c r="S28" s="300">
        <v>85</v>
      </c>
    </row>
    <row r="29" spans="2:46" ht="15" customHeight="1">
      <c r="B29" s="461"/>
      <c r="C29" s="459"/>
      <c r="D29" s="297" t="s">
        <v>528</v>
      </c>
      <c r="E29" s="298">
        <v>1</v>
      </c>
      <c r="F29" s="299">
        <v>0</v>
      </c>
      <c r="G29" s="299">
        <v>4</v>
      </c>
      <c r="H29" s="299">
        <v>4</v>
      </c>
      <c r="I29" s="299">
        <v>60</v>
      </c>
      <c r="J29" s="299">
        <v>25</v>
      </c>
      <c r="K29" s="299">
        <v>15</v>
      </c>
      <c r="L29" s="299">
        <v>0.08</v>
      </c>
      <c r="M29" s="299">
        <v>1.93</v>
      </c>
      <c r="N29" s="299">
        <v>2.0099999999999998</v>
      </c>
      <c r="O29" s="299"/>
      <c r="P29" s="299" t="s">
        <v>518</v>
      </c>
      <c r="Q29" s="299">
        <v>3.6</v>
      </c>
      <c r="R29" s="299">
        <v>16.600000000000001</v>
      </c>
      <c r="S29" s="300">
        <v>87</v>
      </c>
      <c r="Y29" s="309"/>
    </row>
    <row r="30" spans="2:46" ht="15" customHeight="1">
      <c r="B30" s="461"/>
      <c r="C30" s="460"/>
      <c r="D30" s="297" t="s">
        <v>529</v>
      </c>
      <c r="E30" s="298">
        <v>1</v>
      </c>
      <c r="F30" s="299">
        <v>0</v>
      </c>
      <c r="G30" s="299">
        <v>5</v>
      </c>
      <c r="H30" s="299">
        <v>5</v>
      </c>
      <c r="I30" s="299">
        <v>60</v>
      </c>
      <c r="J30" s="299">
        <v>28</v>
      </c>
      <c r="K30" s="299">
        <v>10</v>
      </c>
      <c r="L30" s="299">
        <v>0.11</v>
      </c>
      <c r="M30" s="299">
        <v>1.94</v>
      </c>
      <c r="N30" s="299">
        <v>2.0499999999999998</v>
      </c>
      <c r="O30" s="299"/>
      <c r="P30" s="299" t="s">
        <v>515</v>
      </c>
      <c r="Q30" s="299">
        <v>3.7</v>
      </c>
      <c r="R30" s="299">
        <v>16.2</v>
      </c>
      <c r="S30" s="300">
        <v>84</v>
      </c>
      <c r="Y30" s="309"/>
    </row>
    <row r="31" spans="2:46" ht="15" customHeight="1">
      <c r="B31" s="461"/>
      <c r="C31" s="458">
        <v>42497</v>
      </c>
      <c r="D31" s="297" t="s">
        <v>492</v>
      </c>
      <c r="E31" s="298">
        <v>1</v>
      </c>
      <c r="F31" s="299">
        <v>0</v>
      </c>
      <c r="G31" s="299">
        <v>5</v>
      </c>
      <c r="H31" s="299">
        <v>5</v>
      </c>
      <c r="I31" s="299">
        <v>65</v>
      </c>
      <c r="J31" s="299">
        <v>20</v>
      </c>
      <c r="K31" s="299">
        <v>12</v>
      </c>
      <c r="L31" s="299">
        <v>0.09</v>
      </c>
      <c r="M31" s="299">
        <v>1.93</v>
      </c>
      <c r="N31" s="299">
        <v>2.02</v>
      </c>
      <c r="O31" s="299"/>
      <c r="P31" s="299" t="s">
        <v>518</v>
      </c>
      <c r="Q31" s="299">
        <v>2.9</v>
      </c>
      <c r="R31" s="299">
        <v>15.9</v>
      </c>
      <c r="S31" s="300">
        <v>80</v>
      </c>
      <c r="Y31" s="309"/>
    </row>
    <row r="32" spans="2:46" ht="15" customHeight="1">
      <c r="B32" s="461"/>
      <c r="C32" s="459"/>
      <c r="D32" s="297" t="s">
        <v>495</v>
      </c>
      <c r="E32" s="298">
        <v>1</v>
      </c>
      <c r="F32" s="299">
        <v>0</v>
      </c>
      <c r="G32" s="299">
        <v>5</v>
      </c>
      <c r="H32" s="299">
        <v>5</v>
      </c>
      <c r="I32" s="299">
        <v>64</v>
      </c>
      <c r="J32" s="299">
        <v>19</v>
      </c>
      <c r="K32" s="299">
        <v>10</v>
      </c>
      <c r="L32" s="299">
        <v>0.09</v>
      </c>
      <c r="M32" s="299">
        <v>1.93</v>
      </c>
      <c r="N32" s="299">
        <v>2.02</v>
      </c>
      <c r="O32" s="299"/>
      <c r="P32" s="299" t="s">
        <v>515</v>
      </c>
      <c r="Q32" s="299">
        <v>2.2999999999999998</v>
      </c>
      <c r="R32" s="299">
        <v>15.2</v>
      </c>
      <c r="S32" s="300">
        <v>76</v>
      </c>
      <c r="Y32" s="309"/>
    </row>
    <row r="33" spans="2:25" ht="15" customHeight="1">
      <c r="B33" s="461"/>
      <c r="C33" s="459"/>
      <c r="D33" s="297" t="s">
        <v>497</v>
      </c>
      <c r="E33" s="298">
        <v>1</v>
      </c>
      <c r="F33" s="299">
        <v>0</v>
      </c>
      <c r="G33" s="299">
        <v>5</v>
      </c>
      <c r="H33" s="299">
        <v>5</v>
      </c>
      <c r="I33" s="299">
        <v>61</v>
      </c>
      <c r="J33" s="299">
        <v>17</v>
      </c>
      <c r="K33" s="299">
        <v>7</v>
      </c>
      <c r="L33" s="299">
        <v>0.08</v>
      </c>
      <c r="M33" s="299">
        <v>1.92</v>
      </c>
      <c r="N33" s="299">
        <v>2</v>
      </c>
      <c r="O33" s="299"/>
      <c r="P33" s="299" t="s">
        <v>518</v>
      </c>
      <c r="Q33" s="299">
        <v>2.6</v>
      </c>
      <c r="R33" s="299">
        <v>15.4</v>
      </c>
      <c r="S33" s="300">
        <v>74</v>
      </c>
      <c r="Y33" s="309"/>
    </row>
    <row r="34" spans="2:25" ht="15" customHeight="1">
      <c r="B34" s="461"/>
      <c r="C34" s="459"/>
      <c r="D34" s="297" t="s">
        <v>500</v>
      </c>
      <c r="E34" s="298">
        <v>1</v>
      </c>
      <c r="F34" s="299">
        <v>0</v>
      </c>
      <c r="G34" s="299">
        <v>4</v>
      </c>
      <c r="H34" s="299">
        <v>4</v>
      </c>
      <c r="I34" s="299">
        <v>62</v>
      </c>
      <c r="J34" s="299">
        <v>13</v>
      </c>
      <c r="K34" s="299">
        <v>1</v>
      </c>
      <c r="L34" s="299">
        <v>7.0000000000000007E-2</v>
      </c>
      <c r="M34" s="299">
        <v>1.94</v>
      </c>
      <c r="N34" s="299">
        <v>2.0099999999999998</v>
      </c>
      <c r="O34" s="299"/>
      <c r="P34" s="299" t="s">
        <v>515</v>
      </c>
      <c r="Q34" s="299">
        <v>1.8</v>
      </c>
      <c r="R34" s="299">
        <v>15.9</v>
      </c>
      <c r="S34" s="300">
        <v>75</v>
      </c>
      <c r="Y34" s="309"/>
    </row>
    <row r="35" spans="2:25" ht="15" customHeight="1">
      <c r="B35" s="461"/>
      <c r="C35" s="459"/>
      <c r="D35" s="297" t="s">
        <v>503</v>
      </c>
      <c r="E35" s="298">
        <v>1</v>
      </c>
      <c r="F35" s="299">
        <v>0</v>
      </c>
      <c r="G35" s="299">
        <v>4</v>
      </c>
      <c r="H35" s="299">
        <v>4</v>
      </c>
      <c r="I35" s="299">
        <v>61</v>
      </c>
      <c r="J35" s="299">
        <v>12</v>
      </c>
      <c r="K35" s="299">
        <v>8</v>
      </c>
      <c r="L35" s="299">
        <v>7.0000000000000007E-2</v>
      </c>
      <c r="M35" s="299">
        <v>1.92</v>
      </c>
      <c r="N35" s="299">
        <v>1.99</v>
      </c>
      <c r="O35" s="299"/>
      <c r="P35" s="299" t="s">
        <v>518</v>
      </c>
      <c r="Q35" s="299">
        <v>1.9</v>
      </c>
      <c r="R35" s="299">
        <v>15.6</v>
      </c>
      <c r="S35" s="300">
        <v>78</v>
      </c>
      <c r="Y35" s="309"/>
    </row>
    <row r="36" spans="2:25" ht="15" customHeight="1">
      <c r="B36" s="461"/>
      <c r="C36" s="459"/>
      <c r="D36" s="297" t="s">
        <v>505</v>
      </c>
      <c r="E36" s="298">
        <v>0</v>
      </c>
      <c r="F36" s="299">
        <v>0</v>
      </c>
      <c r="G36" s="299">
        <v>4</v>
      </c>
      <c r="H36" s="299">
        <v>4</v>
      </c>
      <c r="I36" s="299">
        <v>62</v>
      </c>
      <c r="J36" s="299">
        <v>19</v>
      </c>
      <c r="K36" s="299">
        <v>3</v>
      </c>
      <c r="L36" s="299">
        <v>7.0000000000000007E-2</v>
      </c>
      <c r="M36" s="299">
        <v>1.92</v>
      </c>
      <c r="N36" s="299">
        <v>1.99</v>
      </c>
      <c r="O36" s="299"/>
      <c r="P36" s="299" t="s">
        <v>518</v>
      </c>
      <c r="Q36" s="299">
        <v>3.1</v>
      </c>
      <c r="R36" s="299">
        <v>16.5</v>
      </c>
      <c r="S36" s="300">
        <v>76</v>
      </c>
      <c r="Y36" s="309"/>
    </row>
    <row r="37" spans="2:25" ht="15" customHeight="1">
      <c r="B37" s="461"/>
      <c r="C37" s="459"/>
      <c r="D37" s="297" t="s">
        <v>508</v>
      </c>
      <c r="E37" s="298">
        <v>1</v>
      </c>
      <c r="F37" s="299">
        <v>0</v>
      </c>
      <c r="G37" s="299">
        <v>6</v>
      </c>
      <c r="H37" s="299">
        <v>6</v>
      </c>
      <c r="I37" s="299">
        <v>62</v>
      </c>
      <c r="J37" s="299">
        <v>19</v>
      </c>
      <c r="K37" s="299">
        <v>9</v>
      </c>
      <c r="L37" s="299">
        <v>0.06</v>
      </c>
      <c r="M37" s="299">
        <v>1.92</v>
      </c>
      <c r="N37" s="299">
        <v>1.98</v>
      </c>
      <c r="O37" s="299"/>
      <c r="P37" s="299" t="s">
        <v>518</v>
      </c>
      <c r="Q37" s="299">
        <v>3.5</v>
      </c>
      <c r="R37" s="299">
        <v>17.899999999999999</v>
      </c>
      <c r="S37" s="300">
        <v>71</v>
      </c>
      <c r="Y37" s="309"/>
    </row>
    <row r="38" spans="2:25" ht="15" customHeight="1">
      <c r="B38" s="461"/>
      <c r="C38" s="459"/>
      <c r="D38" s="297" t="s">
        <v>510</v>
      </c>
      <c r="E38" s="298">
        <v>0</v>
      </c>
      <c r="F38" s="299">
        <v>0</v>
      </c>
      <c r="G38" s="299">
        <v>5</v>
      </c>
      <c r="H38" s="299">
        <v>5</v>
      </c>
      <c r="I38" s="299">
        <v>69</v>
      </c>
      <c r="J38" s="299">
        <v>14</v>
      </c>
      <c r="K38" s="299">
        <v>8</v>
      </c>
      <c r="L38" s="299">
        <v>0.06</v>
      </c>
      <c r="M38" s="299">
        <v>1.92</v>
      </c>
      <c r="N38" s="299">
        <v>1.98</v>
      </c>
      <c r="O38" s="299"/>
      <c r="P38" s="299" t="s">
        <v>515</v>
      </c>
      <c r="Q38" s="299">
        <v>5.0999999999999996</v>
      </c>
      <c r="R38" s="299">
        <v>19.2</v>
      </c>
      <c r="S38" s="300">
        <v>64</v>
      </c>
      <c r="Y38" s="309"/>
    </row>
    <row r="39" spans="2:25" ht="15" customHeight="1">
      <c r="B39" s="461"/>
      <c r="C39" s="459"/>
      <c r="D39" s="297" t="s">
        <v>511</v>
      </c>
      <c r="E39" s="298">
        <v>1</v>
      </c>
      <c r="F39" s="299">
        <v>0</v>
      </c>
      <c r="G39" s="299">
        <v>5</v>
      </c>
      <c r="H39" s="299">
        <v>5</v>
      </c>
      <c r="I39" s="299">
        <v>72</v>
      </c>
      <c r="J39" s="299">
        <v>13</v>
      </c>
      <c r="K39" s="299">
        <v>7</v>
      </c>
      <c r="L39" s="299">
        <v>0.06</v>
      </c>
      <c r="M39" s="299">
        <v>1.92</v>
      </c>
      <c r="N39" s="299">
        <v>1.98</v>
      </c>
      <c r="O39" s="299"/>
      <c r="P39" s="299" t="s">
        <v>515</v>
      </c>
      <c r="Q39" s="299">
        <v>5.2</v>
      </c>
      <c r="R39" s="299">
        <v>20.5</v>
      </c>
      <c r="S39" s="300">
        <v>58</v>
      </c>
      <c r="Y39" s="309"/>
    </row>
    <row r="40" spans="2:25" ht="15" customHeight="1" thickBot="1">
      <c r="B40" s="461"/>
      <c r="C40" s="459"/>
      <c r="D40" s="310" t="s">
        <v>512</v>
      </c>
      <c r="E40" s="311">
        <v>1</v>
      </c>
      <c r="F40" s="304">
        <v>0</v>
      </c>
      <c r="G40" s="304">
        <v>4</v>
      </c>
      <c r="H40" s="304">
        <v>4</v>
      </c>
      <c r="I40" s="304">
        <v>77</v>
      </c>
      <c r="J40" s="304">
        <v>18</v>
      </c>
      <c r="K40" s="304">
        <v>6</v>
      </c>
      <c r="L40" s="304">
        <v>0.05</v>
      </c>
      <c r="M40" s="304">
        <v>1.92</v>
      </c>
      <c r="N40" s="304">
        <v>1.97</v>
      </c>
      <c r="O40" s="304"/>
      <c r="P40" s="304" t="s">
        <v>515</v>
      </c>
      <c r="Q40" s="304">
        <v>4.3</v>
      </c>
      <c r="R40" s="304">
        <v>22.3</v>
      </c>
      <c r="S40" s="305">
        <v>54</v>
      </c>
      <c r="Y40" s="309"/>
    </row>
    <row r="41" spans="2:25" ht="15" customHeight="1">
      <c r="B41" s="461"/>
      <c r="C41" s="459"/>
      <c r="D41" s="293" t="s">
        <v>514</v>
      </c>
      <c r="E41" s="294">
        <v>0</v>
      </c>
      <c r="F41" s="295">
        <v>1</v>
      </c>
      <c r="G41" s="295">
        <v>4</v>
      </c>
      <c r="H41" s="295">
        <v>5</v>
      </c>
      <c r="I41" s="295">
        <v>81</v>
      </c>
      <c r="J41" s="295">
        <v>24</v>
      </c>
      <c r="K41" s="295">
        <v>10</v>
      </c>
      <c r="L41" s="295">
        <v>7.0000000000000007E-2</v>
      </c>
      <c r="M41" s="295">
        <v>1.91</v>
      </c>
      <c r="N41" s="295">
        <v>1.98</v>
      </c>
      <c r="O41" s="295"/>
      <c r="P41" s="295" t="s">
        <v>515</v>
      </c>
      <c r="Q41" s="295">
        <v>4</v>
      </c>
      <c r="R41" s="295">
        <v>22.9</v>
      </c>
      <c r="S41" s="296">
        <v>51</v>
      </c>
      <c r="Y41" s="309"/>
    </row>
    <row r="42" spans="2:25" ht="15" customHeight="1">
      <c r="B42" s="461"/>
      <c r="C42" s="459"/>
      <c r="D42" s="297" t="s">
        <v>516</v>
      </c>
      <c r="E42" s="298">
        <v>1</v>
      </c>
      <c r="F42" s="299">
        <v>0</v>
      </c>
      <c r="G42" s="299">
        <v>3</v>
      </c>
      <c r="H42" s="299">
        <v>3</v>
      </c>
      <c r="I42" s="299">
        <v>85</v>
      </c>
      <c r="J42" s="299">
        <v>21</v>
      </c>
      <c r="K42" s="299">
        <v>8</v>
      </c>
      <c r="L42" s="299">
        <v>0.08</v>
      </c>
      <c r="M42" s="299">
        <v>1.91</v>
      </c>
      <c r="N42" s="299">
        <v>1.99</v>
      </c>
      <c r="O42" s="299"/>
      <c r="P42" s="299" t="s">
        <v>515</v>
      </c>
      <c r="Q42" s="299">
        <v>4.5999999999999996</v>
      </c>
      <c r="R42" s="299">
        <v>24.3</v>
      </c>
      <c r="S42" s="300">
        <v>47</v>
      </c>
      <c r="Y42" s="309"/>
    </row>
    <row r="43" spans="2:25" ht="15" customHeight="1">
      <c r="B43" s="461"/>
      <c r="C43" s="459"/>
      <c r="D43" s="297" t="s">
        <v>517</v>
      </c>
      <c r="E43" s="298">
        <v>1</v>
      </c>
      <c r="F43" s="299">
        <v>0</v>
      </c>
      <c r="G43" s="299">
        <v>4</v>
      </c>
      <c r="H43" s="299">
        <v>4</v>
      </c>
      <c r="I43" s="299">
        <v>90</v>
      </c>
      <c r="J43" s="299">
        <v>15</v>
      </c>
      <c r="K43" s="299">
        <v>2</v>
      </c>
      <c r="L43" s="299">
        <v>7.0000000000000007E-2</v>
      </c>
      <c r="M43" s="299">
        <v>1.91</v>
      </c>
      <c r="N43" s="299">
        <v>1.98</v>
      </c>
      <c r="O43" s="299"/>
      <c r="P43" s="299" t="s">
        <v>515</v>
      </c>
      <c r="Q43" s="299">
        <v>3.1</v>
      </c>
      <c r="R43" s="299">
        <v>25.3</v>
      </c>
      <c r="S43" s="300">
        <v>45</v>
      </c>
      <c r="Y43" s="309"/>
    </row>
    <row r="44" spans="2:25" ht="15" customHeight="1">
      <c r="B44" s="461"/>
      <c r="C44" s="459"/>
      <c r="D44" s="297" t="s">
        <v>519</v>
      </c>
      <c r="E44" s="298">
        <v>1</v>
      </c>
      <c r="F44" s="299">
        <v>0</v>
      </c>
      <c r="G44" s="299">
        <v>5</v>
      </c>
      <c r="H44" s="299">
        <v>5</v>
      </c>
      <c r="I44" s="299">
        <v>94</v>
      </c>
      <c r="J44" s="299">
        <v>18</v>
      </c>
      <c r="K44" s="299">
        <v>10</v>
      </c>
      <c r="L44" s="299">
        <v>0.09</v>
      </c>
      <c r="M44" s="299">
        <v>1.93</v>
      </c>
      <c r="N44" s="299">
        <v>2.02</v>
      </c>
      <c r="O44" s="299"/>
      <c r="P44" s="299" t="s">
        <v>515</v>
      </c>
      <c r="Q44" s="299">
        <v>2.8</v>
      </c>
      <c r="R44" s="299">
        <v>25.9</v>
      </c>
      <c r="S44" s="300">
        <v>42</v>
      </c>
      <c r="Y44" s="309"/>
    </row>
    <row r="45" spans="2:25" ht="15" customHeight="1">
      <c r="B45" s="461"/>
      <c r="C45" s="459"/>
      <c r="D45" s="297" t="s">
        <v>520</v>
      </c>
      <c r="E45" s="298">
        <v>1</v>
      </c>
      <c r="F45" s="299">
        <v>0</v>
      </c>
      <c r="G45" s="299">
        <v>5</v>
      </c>
      <c r="H45" s="299">
        <v>5</v>
      </c>
      <c r="I45" s="299">
        <v>96</v>
      </c>
      <c r="J45" s="299">
        <v>15</v>
      </c>
      <c r="K45" s="299">
        <v>9</v>
      </c>
      <c r="L45" s="299">
        <v>0.08</v>
      </c>
      <c r="M45" s="299">
        <v>1.94</v>
      </c>
      <c r="N45" s="299">
        <v>2.02</v>
      </c>
      <c r="O45" s="299"/>
      <c r="P45" s="299" t="s">
        <v>515</v>
      </c>
      <c r="Q45" s="299">
        <v>1.7</v>
      </c>
      <c r="R45" s="299">
        <v>26.5</v>
      </c>
      <c r="S45" s="300">
        <v>42</v>
      </c>
      <c r="Y45" s="309"/>
    </row>
    <row r="46" spans="2:25" ht="15" customHeight="1">
      <c r="B46" s="461"/>
      <c r="C46" s="459"/>
      <c r="D46" s="297" t="s">
        <v>521</v>
      </c>
      <c r="E46" s="298">
        <v>1</v>
      </c>
      <c r="F46" s="299">
        <v>0</v>
      </c>
      <c r="G46" s="299">
        <v>5</v>
      </c>
      <c r="H46" s="299">
        <v>5</v>
      </c>
      <c r="I46" s="299">
        <v>99</v>
      </c>
      <c r="J46" s="299">
        <v>24</v>
      </c>
      <c r="K46" s="299">
        <v>8</v>
      </c>
      <c r="L46" s="299">
        <v>0.11</v>
      </c>
      <c r="M46" s="299">
        <v>1.93</v>
      </c>
      <c r="N46" s="299">
        <v>2.04</v>
      </c>
      <c r="O46" s="299"/>
      <c r="P46" s="299" t="s">
        <v>530</v>
      </c>
      <c r="Q46" s="299">
        <v>1.6</v>
      </c>
      <c r="R46" s="299">
        <v>25.3</v>
      </c>
      <c r="S46" s="300">
        <v>45</v>
      </c>
      <c r="Y46" s="309"/>
    </row>
    <row r="47" spans="2:25" ht="15" customHeight="1">
      <c r="B47" s="461"/>
      <c r="C47" s="459"/>
      <c r="D47" s="297" t="s">
        <v>522</v>
      </c>
      <c r="E47" s="298">
        <v>1</v>
      </c>
      <c r="F47" s="299">
        <v>0</v>
      </c>
      <c r="G47" s="299">
        <v>5</v>
      </c>
      <c r="H47" s="299">
        <v>5</v>
      </c>
      <c r="I47" s="299">
        <v>96</v>
      </c>
      <c r="J47" s="299">
        <v>14</v>
      </c>
      <c r="K47" s="299">
        <v>15</v>
      </c>
      <c r="L47" s="299">
        <v>0.1</v>
      </c>
      <c r="M47" s="299">
        <v>1.93</v>
      </c>
      <c r="N47" s="299">
        <v>2.0299999999999998</v>
      </c>
      <c r="O47" s="299"/>
      <c r="P47" s="299" t="s">
        <v>493</v>
      </c>
      <c r="Q47" s="299">
        <v>2</v>
      </c>
      <c r="R47" s="299">
        <v>25.5</v>
      </c>
      <c r="S47" s="300">
        <v>48</v>
      </c>
      <c r="Y47" s="309"/>
    </row>
    <row r="48" spans="2:25" ht="15" customHeight="1">
      <c r="B48" s="461"/>
      <c r="C48" s="459"/>
      <c r="D48" s="297" t="s">
        <v>523</v>
      </c>
      <c r="E48" s="298">
        <v>1</v>
      </c>
      <c r="F48" s="299">
        <v>0</v>
      </c>
      <c r="G48" s="299">
        <v>5</v>
      </c>
      <c r="H48" s="299">
        <v>5</v>
      </c>
      <c r="I48" s="299">
        <v>86</v>
      </c>
      <c r="J48" s="299">
        <v>14</v>
      </c>
      <c r="K48" s="299">
        <v>11</v>
      </c>
      <c r="L48" s="299">
        <v>0.1</v>
      </c>
      <c r="M48" s="299">
        <v>1.92</v>
      </c>
      <c r="N48" s="299">
        <v>2.02</v>
      </c>
      <c r="O48" s="299"/>
      <c r="P48" s="299" t="s">
        <v>506</v>
      </c>
      <c r="Q48" s="299">
        <v>1.4</v>
      </c>
      <c r="R48" s="299">
        <v>24.5</v>
      </c>
      <c r="S48" s="300">
        <v>50</v>
      </c>
      <c r="Y48" s="309"/>
    </row>
    <row r="49" spans="2:25" ht="15" customHeight="1">
      <c r="B49" s="461"/>
      <c r="C49" s="459"/>
      <c r="D49" s="297" t="s">
        <v>524</v>
      </c>
      <c r="E49" s="298">
        <v>0</v>
      </c>
      <c r="F49" s="299">
        <v>0</v>
      </c>
      <c r="G49" s="299">
        <v>3</v>
      </c>
      <c r="H49" s="299">
        <v>3</v>
      </c>
      <c r="I49" s="299">
        <v>71</v>
      </c>
      <c r="J49" s="299">
        <v>28</v>
      </c>
      <c r="K49" s="299">
        <v>13</v>
      </c>
      <c r="L49" s="299">
        <v>0.08</v>
      </c>
      <c r="M49" s="299">
        <v>1.92</v>
      </c>
      <c r="N49" s="299">
        <v>2</v>
      </c>
      <c r="O49" s="299"/>
      <c r="P49" s="299" t="s">
        <v>506</v>
      </c>
      <c r="Q49" s="299">
        <v>6.3</v>
      </c>
      <c r="R49" s="299">
        <v>22.2</v>
      </c>
      <c r="S49" s="300">
        <v>44</v>
      </c>
      <c r="Y49" s="309"/>
    </row>
    <row r="50" spans="2:25" ht="15" customHeight="1">
      <c r="B50" s="461"/>
      <c r="C50" s="459"/>
      <c r="D50" s="297" t="s">
        <v>525</v>
      </c>
      <c r="E50" s="298">
        <v>0</v>
      </c>
      <c r="F50" s="299">
        <v>0</v>
      </c>
      <c r="G50" s="299">
        <v>2</v>
      </c>
      <c r="H50" s="299">
        <v>2</v>
      </c>
      <c r="I50" s="299">
        <v>71</v>
      </c>
      <c r="J50" s="299">
        <v>19</v>
      </c>
      <c r="K50" s="299">
        <v>12</v>
      </c>
      <c r="L50" s="299">
        <v>0.05</v>
      </c>
      <c r="M50" s="299">
        <v>1.93</v>
      </c>
      <c r="N50" s="299">
        <v>1.98</v>
      </c>
      <c r="O50" s="299"/>
      <c r="P50" s="299" t="s">
        <v>506</v>
      </c>
      <c r="Q50" s="299">
        <v>3.7</v>
      </c>
      <c r="R50" s="299">
        <v>20.399999999999999</v>
      </c>
      <c r="S50" s="300">
        <v>42</v>
      </c>
      <c r="Y50" s="309"/>
    </row>
    <row r="51" spans="2:25" ht="15" customHeight="1">
      <c r="B51" s="461"/>
      <c r="C51" s="459"/>
      <c r="D51" s="297" t="s">
        <v>526</v>
      </c>
      <c r="E51" s="298">
        <v>0</v>
      </c>
      <c r="F51" s="299">
        <v>0</v>
      </c>
      <c r="G51" s="299">
        <v>2</v>
      </c>
      <c r="H51" s="299">
        <v>2</v>
      </c>
      <c r="I51" s="299">
        <v>71</v>
      </c>
      <c r="J51" s="299">
        <v>25</v>
      </c>
      <c r="K51" s="299">
        <v>17</v>
      </c>
      <c r="L51" s="299">
        <v>0.06</v>
      </c>
      <c r="M51" s="299">
        <v>1.93</v>
      </c>
      <c r="N51" s="299">
        <v>1.99</v>
      </c>
      <c r="O51" s="299"/>
      <c r="P51" s="299" t="s">
        <v>506</v>
      </c>
      <c r="Q51" s="299">
        <v>4.0999999999999996</v>
      </c>
      <c r="R51" s="299">
        <v>19.8</v>
      </c>
      <c r="S51" s="300">
        <v>40</v>
      </c>
      <c r="Y51" s="309"/>
    </row>
    <row r="52" spans="2:25" ht="15" customHeight="1">
      <c r="B52" s="461"/>
      <c r="C52" s="459"/>
      <c r="D52" s="297" t="s">
        <v>527</v>
      </c>
      <c r="E52" s="298">
        <v>0</v>
      </c>
      <c r="F52" s="299">
        <v>0</v>
      </c>
      <c r="G52" s="299">
        <v>2</v>
      </c>
      <c r="H52" s="299">
        <v>2</v>
      </c>
      <c r="I52" s="299">
        <v>69</v>
      </c>
      <c r="J52" s="299">
        <v>31</v>
      </c>
      <c r="K52" s="299">
        <v>20</v>
      </c>
      <c r="L52" s="299">
        <v>0.05</v>
      </c>
      <c r="M52" s="299">
        <v>1.93</v>
      </c>
      <c r="N52" s="299">
        <v>1.98</v>
      </c>
      <c r="O52" s="299"/>
      <c r="P52" s="299" t="s">
        <v>506</v>
      </c>
      <c r="Q52" s="299">
        <v>2.9</v>
      </c>
      <c r="R52" s="299">
        <v>18.7</v>
      </c>
      <c r="S52" s="300">
        <v>52</v>
      </c>
      <c r="Y52" s="309"/>
    </row>
    <row r="53" spans="2:25" ht="15" customHeight="1">
      <c r="B53" s="461"/>
      <c r="C53" s="459"/>
      <c r="D53" s="297" t="s">
        <v>528</v>
      </c>
      <c r="E53" s="298">
        <v>0</v>
      </c>
      <c r="F53" s="299">
        <v>0</v>
      </c>
      <c r="G53" s="299">
        <v>2</v>
      </c>
      <c r="H53" s="299">
        <v>2</v>
      </c>
      <c r="I53" s="299">
        <v>68</v>
      </c>
      <c r="J53" s="299">
        <v>45</v>
      </c>
      <c r="K53" s="299">
        <v>25</v>
      </c>
      <c r="L53" s="299">
        <v>0.06</v>
      </c>
      <c r="M53" s="299">
        <v>1.93</v>
      </c>
      <c r="N53" s="299">
        <v>1.99</v>
      </c>
      <c r="O53" s="299"/>
      <c r="P53" s="299" t="s">
        <v>506</v>
      </c>
      <c r="Q53" s="299">
        <v>2</v>
      </c>
      <c r="R53" s="299">
        <v>17</v>
      </c>
      <c r="S53" s="300">
        <v>34</v>
      </c>
      <c r="Y53" s="309"/>
    </row>
    <row r="54" spans="2:25" ht="15" customHeight="1">
      <c r="B54" s="461"/>
      <c r="C54" s="460"/>
      <c r="D54" s="297" t="s">
        <v>529</v>
      </c>
      <c r="E54" s="298">
        <v>0</v>
      </c>
      <c r="F54" s="299">
        <v>0</v>
      </c>
      <c r="G54" s="299">
        <v>2</v>
      </c>
      <c r="H54" s="299">
        <v>2</v>
      </c>
      <c r="I54" s="299">
        <v>65</v>
      </c>
      <c r="J54" s="299">
        <v>47</v>
      </c>
      <c r="K54" s="299">
        <v>17</v>
      </c>
      <c r="L54" s="299">
        <v>0.06</v>
      </c>
      <c r="M54" s="299">
        <v>1.94</v>
      </c>
      <c r="N54" s="299">
        <v>2</v>
      </c>
      <c r="O54" s="299"/>
      <c r="P54" s="299" t="s">
        <v>506</v>
      </c>
      <c r="Q54" s="299">
        <v>1.4</v>
      </c>
      <c r="R54" s="299">
        <v>17.2</v>
      </c>
      <c r="S54" s="300">
        <v>32</v>
      </c>
      <c r="Y54" s="309"/>
    </row>
    <row r="55" spans="2:25" ht="15" customHeight="1">
      <c r="B55" s="461"/>
      <c r="C55" s="458">
        <v>42498</v>
      </c>
      <c r="D55" s="297" t="s">
        <v>492</v>
      </c>
      <c r="E55" s="298">
        <v>0</v>
      </c>
      <c r="F55" s="299">
        <v>0</v>
      </c>
      <c r="G55" s="299">
        <v>4</v>
      </c>
      <c r="H55" s="299">
        <v>4</v>
      </c>
      <c r="I55" s="299">
        <v>61</v>
      </c>
      <c r="J55" s="299">
        <v>40</v>
      </c>
      <c r="K55" s="299">
        <v>19</v>
      </c>
      <c r="L55" s="299">
        <v>0.06</v>
      </c>
      <c r="M55" s="299">
        <v>1.96</v>
      </c>
      <c r="N55" s="299">
        <v>2.02</v>
      </c>
      <c r="O55" s="299"/>
      <c r="P55" s="299" t="s">
        <v>506</v>
      </c>
      <c r="Q55" s="299">
        <v>0.9</v>
      </c>
      <c r="R55" s="299">
        <v>16.2</v>
      </c>
      <c r="S55" s="300">
        <v>32</v>
      </c>
      <c r="Y55" s="309"/>
    </row>
    <row r="56" spans="2:25" ht="15" customHeight="1">
      <c r="B56" s="461"/>
      <c r="C56" s="459"/>
      <c r="D56" s="297" t="s">
        <v>495</v>
      </c>
      <c r="E56" s="298">
        <v>0</v>
      </c>
      <c r="F56" s="299">
        <v>0</v>
      </c>
      <c r="G56" s="299">
        <v>2</v>
      </c>
      <c r="H56" s="299">
        <v>2</v>
      </c>
      <c r="I56" s="299">
        <v>60</v>
      </c>
      <c r="J56" s="299">
        <v>49</v>
      </c>
      <c r="K56" s="299">
        <v>21</v>
      </c>
      <c r="L56" s="299">
        <v>7.0000000000000007E-2</v>
      </c>
      <c r="M56" s="299">
        <v>1.94</v>
      </c>
      <c r="N56" s="299">
        <v>2.0099999999999998</v>
      </c>
      <c r="O56" s="299"/>
      <c r="P56" s="299" t="s">
        <v>530</v>
      </c>
      <c r="Q56" s="299">
        <v>0.9</v>
      </c>
      <c r="R56" s="299">
        <v>15.2</v>
      </c>
      <c r="S56" s="300">
        <v>35</v>
      </c>
      <c r="Y56" s="309"/>
    </row>
    <row r="57" spans="2:25" ht="15" customHeight="1">
      <c r="B57" s="461"/>
      <c r="C57" s="459"/>
      <c r="D57" s="297" t="s">
        <v>497</v>
      </c>
      <c r="E57" s="298">
        <v>0</v>
      </c>
      <c r="F57" s="299">
        <v>0</v>
      </c>
      <c r="G57" s="299">
        <v>2</v>
      </c>
      <c r="H57" s="299">
        <v>2</v>
      </c>
      <c r="I57" s="299">
        <v>59</v>
      </c>
      <c r="J57" s="299">
        <v>48</v>
      </c>
      <c r="K57" s="299">
        <v>19</v>
      </c>
      <c r="L57" s="299">
        <v>0.06</v>
      </c>
      <c r="M57" s="299">
        <v>1.94</v>
      </c>
      <c r="N57" s="299">
        <v>2</v>
      </c>
      <c r="O57" s="299"/>
      <c r="P57" s="299" t="s">
        <v>515</v>
      </c>
      <c r="Q57" s="299">
        <v>0.9</v>
      </c>
      <c r="R57" s="299">
        <v>12.7</v>
      </c>
      <c r="S57" s="300">
        <v>45</v>
      </c>
      <c r="Y57" s="309"/>
    </row>
    <row r="58" spans="2:25" ht="15" customHeight="1">
      <c r="B58" s="461"/>
      <c r="C58" s="459"/>
      <c r="D58" s="297" t="s">
        <v>500</v>
      </c>
      <c r="E58" s="298">
        <v>0</v>
      </c>
      <c r="F58" s="299">
        <v>0</v>
      </c>
      <c r="G58" s="299">
        <v>3</v>
      </c>
      <c r="H58" s="299">
        <v>3</v>
      </c>
      <c r="I58" s="299">
        <v>52</v>
      </c>
      <c r="J58" s="299">
        <v>56</v>
      </c>
      <c r="K58" s="299">
        <v>21</v>
      </c>
      <c r="L58" s="299">
        <v>0.1</v>
      </c>
      <c r="M58" s="299">
        <v>1.94</v>
      </c>
      <c r="N58" s="299">
        <v>2.04</v>
      </c>
      <c r="O58" s="299"/>
      <c r="P58" s="299" t="s">
        <v>515</v>
      </c>
      <c r="Q58" s="299">
        <v>0.3</v>
      </c>
      <c r="R58" s="299">
        <v>11.4</v>
      </c>
      <c r="S58" s="300">
        <v>49</v>
      </c>
      <c r="Y58" s="309"/>
    </row>
    <row r="59" spans="2:25" ht="15" customHeight="1">
      <c r="B59" s="461"/>
      <c r="C59" s="459"/>
      <c r="D59" s="297" t="s">
        <v>503</v>
      </c>
      <c r="E59" s="298">
        <v>0</v>
      </c>
      <c r="F59" s="299">
        <v>0</v>
      </c>
      <c r="G59" s="299">
        <v>3</v>
      </c>
      <c r="H59" s="299">
        <v>3</v>
      </c>
      <c r="I59" s="299">
        <v>49</v>
      </c>
      <c r="J59" s="299">
        <v>52</v>
      </c>
      <c r="K59" s="299">
        <v>19</v>
      </c>
      <c r="L59" s="299">
        <v>0.09</v>
      </c>
      <c r="M59" s="299">
        <v>1.94</v>
      </c>
      <c r="N59" s="299">
        <v>2.0299999999999998</v>
      </c>
      <c r="O59" s="299"/>
      <c r="P59" s="299" t="s">
        <v>498</v>
      </c>
      <c r="Q59" s="299">
        <v>0.8</v>
      </c>
      <c r="R59" s="299">
        <v>10.3</v>
      </c>
      <c r="S59" s="300">
        <v>51</v>
      </c>
      <c r="Y59" s="309"/>
    </row>
    <row r="60" spans="2:25" ht="15" customHeight="1">
      <c r="B60" s="461"/>
      <c r="C60" s="459"/>
      <c r="D60" s="297" t="s">
        <v>505</v>
      </c>
      <c r="E60" s="298">
        <v>0</v>
      </c>
      <c r="F60" s="299">
        <v>0</v>
      </c>
      <c r="G60" s="299">
        <v>5</v>
      </c>
      <c r="H60" s="299">
        <v>5</v>
      </c>
      <c r="I60" s="299">
        <v>42</v>
      </c>
      <c r="J60" s="299">
        <v>42</v>
      </c>
      <c r="K60" s="299">
        <v>23</v>
      </c>
      <c r="L60" s="299">
        <v>0.09</v>
      </c>
      <c r="M60" s="299">
        <v>1.96</v>
      </c>
      <c r="N60" s="299">
        <v>2.0499999999999998</v>
      </c>
      <c r="O60" s="299"/>
      <c r="P60" s="299" t="s">
        <v>531</v>
      </c>
      <c r="Q60" s="299">
        <v>0.8</v>
      </c>
      <c r="R60" s="299">
        <v>13.9</v>
      </c>
      <c r="S60" s="300">
        <v>51</v>
      </c>
      <c r="Y60" s="309"/>
    </row>
    <row r="61" spans="2:25" ht="15" customHeight="1">
      <c r="B61" s="461"/>
      <c r="C61" s="459"/>
      <c r="D61" s="297" t="s">
        <v>508</v>
      </c>
      <c r="E61" s="298">
        <v>0</v>
      </c>
      <c r="F61" s="299">
        <v>0</v>
      </c>
      <c r="G61" s="299">
        <v>5</v>
      </c>
      <c r="H61" s="299">
        <v>5</v>
      </c>
      <c r="I61" s="299">
        <v>46</v>
      </c>
      <c r="J61" s="299">
        <v>49</v>
      </c>
      <c r="K61" s="299">
        <v>20</v>
      </c>
      <c r="L61" s="299">
        <v>0.1</v>
      </c>
      <c r="M61" s="299">
        <v>1.97</v>
      </c>
      <c r="N61" s="299">
        <v>2.0699999999999998</v>
      </c>
      <c r="O61" s="299"/>
      <c r="P61" s="299" t="s">
        <v>530</v>
      </c>
      <c r="Q61" s="299">
        <v>0.6</v>
      </c>
      <c r="R61" s="299">
        <v>18.3</v>
      </c>
      <c r="S61" s="300">
        <v>31</v>
      </c>
      <c r="Y61" s="309"/>
    </row>
    <row r="62" spans="2:25" ht="15" customHeight="1">
      <c r="B62" s="461"/>
      <c r="C62" s="459"/>
      <c r="D62" s="297" t="s">
        <v>510</v>
      </c>
      <c r="E62" s="298">
        <v>0</v>
      </c>
      <c r="F62" s="299">
        <v>1</v>
      </c>
      <c r="G62" s="299">
        <v>4</v>
      </c>
      <c r="H62" s="299">
        <v>5</v>
      </c>
      <c r="I62" s="299">
        <v>56</v>
      </c>
      <c r="J62" s="299">
        <v>50</v>
      </c>
      <c r="K62" s="299">
        <v>22</v>
      </c>
      <c r="L62" s="299">
        <v>0.09</v>
      </c>
      <c r="M62" s="299">
        <v>1.96</v>
      </c>
      <c r="N62" s="299">
        <v>2.0499999999999998</v>
      </c>
      <c r="O62" s="299"/>
      <c r="P62" s="299" t="s">
        <v>493</v>
      </c>
      <c r="Q62" s="299">
        <v>4.2</v>
      </c>
      <c r="R62" s="299">
        <v>19.8</v>
      </c>
      <c r="S62" s="300">
        <v>29</v>
      </c>
      <c r="Y62" s="309"/>
    </row>
    <row r="63" spans="2:25" ht="15" customHeight="1">
      <c r="B63" s="461"/>
      <c r="C63" s="459"/>
      <c r="D63" s="297" t="s">
        <v>511</v>
      </c>
      <c r="E63" s="298">
        <v>1</v>
      </c>
      <c r="F63" s="299">
        <v>0</v>
      </c>
      <c r="G63" s="299">
        <v>2</v>
      </c>
      <c r="H63" s="299">
        <v>2</v>
      </c>
      <c r="I63" s="299">
        <v>64</v>
      </c>
      <c r="J63" s="299">
        <v>40</v>
      </c>
      <c r="K63" s="299">
        <v>15</v>
      </c>
      <c r="L63" s="299">
        <v>0.05</v>
      </c>
      <c r="M63" s="299">
        <v>1.93</v>
      </c>
      <c r="N63" s="299">
        <v>1.98</v>
      </c>
      <c r="O63" s="299"/>
      <c r="P63" s="299" t="s">
        <v>518</v>
      </c>
      <c r="Q63" s="299">
        <v>1.3</v>
      </c>
      <c r="R63" s="299">
        <v>20.8</v>
      </c>
      <c r="S63" s="300">
        <v>30</v>
      </c>
      <c r="Y63" s="309"/>
    </row>
    <row r="64" spans="2:25" ht="15" customHeight="1" thickBot="1">
      <c r="B64" s="461"/>
      <c r="C64" s="459"/>
      <c r="D64" s="310" t="s">
        <v>512</v>
      </c>
      <c r="E64" s="311">
        <v>0</v>
      </c>
      <c r="F64" s="304">
        <v>0</v>
      </c>
      <c r="G64" s="304">
        <v>2</v>
      </c>
      <c r="H64" s="304">
        <v>2</v>
      </c>
      <c r="I64" s="304">
        <v>68</v>
      </c>
      <c r="J64" s="304">
        <v>42</v>
      </c>
      <c r="K64" s="304">
        <v>18</v>
      </c>
      <c r="L64" s="304">
        <v>0.05</v>
      </c>
      <c r="M64" s="304">
        <v>1.93</v>
      </c>
      <c r="N64" s="304">
        <v>1.98</v>
      </c>
      <c r="O64" s="304"/>
      <c r="P64" s="304" t="s">
        <v>532</v>
      </c>
      <c r="Q64" s="304">
        <v>1.3</v>
      </c>
      <c r="R64" s="304">
        <v>21.5</v>
      </c>
      <c r="S64" s="305">
        <v>29</v>
      </c>
      <c r="Y64" s="309"/>
    </row>
    <row r="65" spans="2:25" ht="15" customHeight="1">
      <c r="B65" s="461"/>
      <c r="C65" s="459"/>
      <c r="D65" s="293" t="s">
        <v>514</v>
      </c>
      <c r="E65" s="294">
        <v>0</v>
      </c>
      <c r="F65" s="295">
        <v>0</v>
      </c>
      <c r="G65" s="295">
        <v>2</v>
      </c>
      <c r="H65" s="295">
        <v>2</v>
      </c>
      <c r="I65" s="295">
        <v>71</v>
      </c>
      <c r="J65" s="295">
        <v>47</v>
      </c>
      <c r="K65" s="295">
        <v>20</v>
      </c>
      <c r="L65" s="295">
        <v>0.05</v>
      </c>
      <c r="M65" s="295">
        <v>1.93</v>
      </c>
      <c r="N65" s="295">
        <v>1.98</v>
      </c>
      <c r="O65" s="295"/>
      <c r="P65" s="295" t="s">
        <v>518</v>
      </c>
      <c r="Q65" s="295">
        <v>3.2</v>
      </c>
      <c r="R65" s="295">
        <v>22.4</v>
      </c>
      <c r="S65" s="296">
        <v>25</v>
      </c>
      <c r="Y65" s="309"/>
    </row>
    <row r="66" spans="2:25" ht="15" customHeight="1">
      <c r="B66" s="461"/>
      <c r="C66" s="459"/>
      <c r="D66" s="297" t="s">
        <v>516</v>
      </c>
      <c r="E66" s="298">
        <v>0</v>
      </c>
      <c r="F66" s="299">
        <v>0</v>
      </c>
      <c r="G66" s="299">
        <v>1</v>
      </c>
      <c r="H66" s="299">
        <v>1</v>
      </c>
      <c r="I66" s="299">
        <v>72</v>
      </c>
      <c r="J66" s="299">
        <v>52</v>
      </c>
      <c r="K66" s="299">
        <v>16</v>
      </c>
      <c r="L66" s="299">
        <v>0.05</v>
      </c>
      <c r="M66" s="299">
        <v>1.94</v>
      </c>
      <c r="N66" s="299">
        <v>1.99</v>
      </c>
      <c r="O66" s="299"/>
      <c r="P66" s="299" t="s">
        <v>518</v>
      </c>
      <c r="Q66" s="299">
        <v>1.8</v>
      </c>
      <c r="R66" s="299">
        <v>23.7</v>
      </c>
      <c r="S66" s="300">
        <v>22</v>
      </c>
      <c r="Y66" s="309"/>
    </row>
    <row r="67" spans="2:25" ht="15" customHeight="1">
      <c r="B67" s="461"/>
      <c r="C67" s="459"/>
      <c r="D67" s="297" t="s">
        <v>517</v>
      </c>
      <c r="E67" s="298">
        <v>0</v>
      </c>
      <c r="F67" s="299">
        <v>0</v>
      </c>
      <c r="G67" s="299">
        <v>1</v>
      </c>
      <c r="H67" s="299">
        <v>1</v>
      </c>
      <c r="I67" s="299">
        <v>72</v>
      </c>
      <c r="J67" s="299">
        <v>46</v>
      </c>
      <c r="K67" s="299">
        <v>18</v>
      </c>
      <c r="L67" s="299">
        <v>0.05</v>
      </c>
      <c r="M67" s="299">
        <v>1.93</v>
      </c>
      <c r="N67" s="299">
        <v>1.98</v>
      </c>
      <c r="O67" s="299"/>
      <c r="P67" s="299" t="s">
        <v>515</v>
      </c>
      <c r="Q67" s="299">
        <v>2.2000000000000002</v>
      </c>
      <c r="R67" s="299">
        <v>23.7</v>
      </c>
      <c r="S67" s="300">
        <v>19</v>
      </c>
      <c r="Y67" s="309"/>
    </row>
    <row r="68" spans="2:25" ht="15" customHeight="1">
      <c r="B68" s="461"/>
      <c r="C68" s="459"/>
      <c r="D68" s="297" t="s">
        <v>519</v>
      </c>
      <c r="E68" s="298">
        <v>0</v>
      </c>
      <c r="F68" s="299">
        <v>0</v>
      </c>
      <c r="G68" s="299">
        <v>1</v>
      </c>
      <c r="H68" s="299">
        <v>1</v>
      </c>
      <c r="I68" s="299">
        <v>72</v>
      </c>
      <c r="J68" s="299">
        <v>39</v>
      </c>
      <c r="K68" s="299">
        <v>24</v>
      </c>
      <c r="L68" s="299">
        <v>0.05</v>
      </c>
      <c r="M68" s="299">
        <v>1.93</v>
      </c>
      <c r="N68" s="299">
        <v>1.98</v>
      </c>
      <c r="O68" s="299"/>
      <c r="P68" s="299" t="s">
        <v>533</v>
      </c>
      <c r="Q68" s="299">
        <v>2</v>
      </c>
      <c r="R68" s="299">
        <v>25</v>
      </c>
      <c r="S68" s="300">
        <v>20</v>
      </c>
      <c r="Y68" s="309"/>
    </row>
    <row r="69" spans="2:25" ht="15" customHeight="1">
      <c r="B69" s="461"/>
      <c r="C69" s="459"/>
      <c r="D69" s="297" t="s">
        <v>520</v>
      </c>
      <c r="E69" s="298">
        <v>0</v>
      </c>
      <c r="F69" s="299">
        <v>0</v>
      </c>
      <c r="G69" s="299">
        <v>2</v>
      </c>
      <c r="H69" s="299">
        <v>2</v>
      </c>
      <c r="I69" s="299">
        <v>73</v>
      </c>
      <c r="J69" s="299">
        <v>32</v>
      </c>
      <c r="K69" s="299">
        <v>19</v>
      </c>
      <c r="L69" s="299">
        <v>0.06</v>
      </c>
      <c r="M69" s="299">
        <v>1.92</v>
      </c>
      <c r="N69" s="299">
        <v>1.98</v>
      </c>
      <c r="O69" s="299"/>
      <c r="P69" s="299" t="s">
        <v>534</v>
      </c>
      <c r="Q69" s="299">
        <v>1.4</v>
      </c>
      <c r="R69" s="299">
        <v>24.6</v>
      </c>
      <c r="S69" s="300">
        <v>19</v>
      </c>
      <c r="Y69" s="309"/>
    </row>
    <row r="70" spans="2:25" ht="15" customHeight="1">
      <c r="B70" s="461"/>
      <c r="C70" s="459"/>
      <c r="D70" s="297" t="s">
        <v>521</v>
      </c>
      <c r="E70" s="298">
        <v>0</v>
      </c>
      <c r="F70" s="299">
        <v>0</v>
      </c>
      <c r="G70" s="299">
        <v>2</v>
      </c>
      <c r="H70" s="299">
        <v>2</v>
      </c>
      <c r="I70" s="299">
        <v>73</v>
      </c>
      <c r="J70" s="299">
        <v>40</v>
      </c>
      <c r="K70" s="299">
        <v>19</v>
      </c>
      <c r="L70" s="299">
        <v>0.05</v>
      </c>
      <c r="M70" s="299">
        <v>1.92</v>
      </c>
      <c r="N70" s="299">
        <v>1.97</v>
      </c>
      <c r="O70" s="299"/>
      <c r="P70" s="299" t="s">
        <v>535</v>
      </c>
      <c r="Q70" s="299">
        <v>1.6</v>
      </c>
      <c r="R70" s="299">
        <v>23.7</v>
      </c>
      <c r="S70" s="300">
        <v>19</v>
      </c>
      <c r="Y70" s="309"/>
    </row>
    <row r="71" spans="2:25" ht="15" customHeight="1">
      <c r="B71" s="461"/>
      <c r="C71" s="459"/>
      <c r="D71" s="297" t="s">
        <v>522</v>
      </c>
      <c r="E71" s="298">
        <v>0</v>
      </c>
      <c r="F71" s="299">
        <v>0</v>
      </c>
      <c r="G71" s="299">
        <v>2</v>
      </c>
      <c r="H71" s="299">
        <v>2</v>
      </c>
      <c r="I71" s="299">
        <v>76</v>
      </c>
      <c r="J71" s="299">
        <v>30</v>
      </c>
      <c r="K71" s="299">
        <v>18</v>
      </c>
      <c r="L71" s="299">
        <v>0.06</v>
      </c>
      <c r="M71" s="299">
        <v>1.92</v>
      </c>
      <c r="N71" s="299">
        <v>1.98</v>
      </c>
      <c r="O71" s="299"/>
      <c r="P71" s="299" t="s">
        <v>530</v>
      </c>
      <c r="Q71" s="299">
        <v>1.4</v>
      </c>
      <c r="R71" s="299">
        <v>23.7</v>
      </c>
      <c r="S71" s="300">
        <v>22</v>
      </c>
      <c r="Y71" s="309"/>
    </row>
    <row r="72" spans="2:25" ht="15" customHeight="1">
      <c r="B72" s="461"/>
      <c r="C72" s="459"/>
      <c r="D72" s="297" t="s">
        <v>523</v>
      </c>
      <c r="E72" s="298">
        <v>1</v>
      </c>
      <c r="F72" s="299">
        <v>0</v>
      </c>
      <c r="G72" s="299">
        <v>3</v>
      </c>
      <c r="H72" s="299">
        <v>3</v>
      </c>
      <c r="I72" s="299">
        <v>76</v>
      </c>
      <c r="J72" s="299">
        <v>38</v>
      </c>
      <c r="K72" s="299">
        <v>21</v>
      </c>
      <c r="L72" s="299">
        <v>0.06</v>
      </c>
      <c r="M72" s="299">
        <v>1.92</v>
      </c>
      <c r="N72" s="299">
        <v>1.98</v>
      </c>
      <c r="O72" s="299"/>
      <c r="P72" s="299" t="s">
        <v>518</v>
      </c>
      <c r="Q72" s="299">
        <v>4.5</v>
      </c>
      <c r="R72" s="299">
        <v>21.6</v>
      </c>
      <c r="S72" s="300">
        <v>25</v>
      </c>
      <c r="Y72" s="309"/>
    </row>
    <row r="73" spans="2:25" ht="15" customHeight="1">
      <c r="B73" s="461"/>
      <c r="C73" s="459"/>
      <c r="D73" s="297" t="s">
        <v>524</v>
      </c>
      <c r="E73" s="298">
        <v>1</v>
      </c>
      <c r="F73" s="299">
        <v>0</v>
      </c>
      <c r="G73" s="299">
        <v>4</v>
      </c>
      <c r="H73" s="299">
        <v>4</v>
      </c>
      <c r="I73" s="299">
        <v>77</v>
      </c>
      <c r="J73" s="299">
        <v>51</v>
      </c>
      <c r="K73" s="299">
        <v>26</v>
      </c>
      <c r="L73" s="299">
        <v>0.05</v>
      </c>
      <c r="M73" s="299">
        <v>1.95</v>
      </c>
      <c r="N73" s="299">
        <v>2</v>
      </c>
      <c r="O73" s="299"/>
      <c r="P73" s="299" t="s">
        <v>518</v>
      </c>
      <c r="Q73" s="299">
        <v>3.5</v>
      </c>
      <c r="R73" s="299">
        <v>20.100000000000001</v>
      </c>
      <c r="S73" s="300">
        <v>47</v>
      </c>
      <c r="Y73" s="309"/>
    </row>
    <row r="74" spans="2:25" ht="15" customHeight="1">
      <c r="B74" s="461"/>
      <c r="C74" s="459"/>
      <c r="D74" s="297" t="s">
        <v>525</v>
      </c>
      <c r="E74" s="298">
        <v>1</v>
      </c>
      <c r="F74" s="299">
        <v>0</v>
      </c>
      <c r="G74" s="299">
        <v>4</v>
      </c>
      <c r="H74" s="299">
        <v>4</v>
      </c>
      <c r="I74" s="299">
        <v>70</v>
      </c>
      <c r="J74" s="299">
        <v>52</v>
      </c>
      <c r="K74" s="299">
        <v>24</v>
      </c>
      <c r="L74" s="299">
        <v>7.0000000000000007E-2</v>
      </c>
      <c r="M74" s="299">
        <v>1.96</v>
      </c>
      <c r="N74" s="299">
        <v>2.0299999999999998</v>
      </c>
      <c r="O74" s="299"/>
      <c r="P74" s="299" t="s">
        <v>518</v>
      </c>
      <c r="Q74" s="299">
        <v>2.9</v>
      </c>
      <c r="R74" s="299">
        <v>19.399999999999999</v>
      </c>
      <c r="S74" s="300">
        <v>50</v>
      </c>
      <c r="Y74" s="309"/>
    </row>
    <row r="75" spans="2:25" ht="15" customHeight="1">
      <c r="B75" s="461"/>
      <c r="C75" s="459"/>
      <c r="D75" s="297" t="s">
        <v>526</v>
      </c>
      <c r="E75" s="298">
        <v>2</v>
      </c>
      <c r="F75" s="299">
        <v>0</v>
      </c>
      <c r="G75" s="299">
        <v>6</v>
      </c>
      <c r="H75" s="299">
        <v>6</v>
      </c>
      <c r="I75" s="299">
        <v>65</v>
      </c>
      <c r="J75" s="299">
        <v>51</v>
      </c>
      <c r="K75" s="299">
        <v>21</v>
      </c>
      <c r="L75" s="299">
        <v>0.05</v>
      </c>
      <c r="M75" s="299">
        <v>1.94</v>
      </c>
      <c r="N75" s="299">
        <v>1.99</v>
      </c>
      <c r="O75" s="299"/>
      <c r="P75" s="299" t="s">
        <v>518</v>
      </c>
      <c r="Q75" s="299">
        <v>0.7</v>
      </c>
      <c r="R75" s="299">
        <v>18.2</v>
      </c>
      <c r="S75" s="300">
        <v>50</v>
      </c>
      <c r="Y75" s="309"/>
    </row>
    <row r="76" spans="2:25" ht="15" customHeight="1">
      <c r="B76" s="461"/>
      <c r="C76" s="459"/>
      <c r="D76" s="297" t="s">
        <v>527</v>
      </c>
      <c r="E76" s="298">
        <v>2</v>
      </c>
      <c r="F76" s="299">
        <v>0</v>
      </c>
      <c r="G76" s="299">
        <v>5</v>
      </c>
      <c r="H76" s="299">
        <v>5</v>
      </c>
      <c r="I76" s="299">
        <v>64</v>
      </c>
      <c r="J76" s="299">
        <v>58</v>
      </c>
      <c r="K76" s="299">
        <v>18</v>
      </c>
      <c r="L76" s="299">
        <v>0.08</v>
      </c>
      <c r="M76" s="299">
        <v>1.95</v>
      </c>
      <c r="N76" s="299">
        <v>2.0299999999999998</v>
      </c>
      <c r="O76" s="299"/>
      <c r="P76" s="299" t="s">
        <v>536</v>
      </c>
      <c r="Q76" s="299">
        <v>0.2</v>
      </c>
      <c r="R76" s="299">
        <v>16.899999999999999</v>
      </c>
      <c r="S76" s="300">
        <v>55</v>
      </c>
      <c r="Y76" s="309"/>
    </row>
    <row r="77" spans="2:25" ht="15" customHeight="1">
      <c r="B77" s="461"/>
      <c r="C77" s="459"/>
      <c r="D77" s="297" t="s">
        <v>528</v>
      </c>
      <c r="E77" s="298">
        <v>1</v>
      </c>
      <c r="F77" s="299">
        <v>0</v>
      </c>
      <c r="G77" s="299">
        <v>6</v>
      </c>
      <c r="H77" s="299">
        <v>6</v>
      </c>
      <c r="I77" s="299">
        <v>57</v>
      </c>
      <c r="J77" s="299">
        <v>53</v>
      </c>
      <c r="K77" s="299">
        <v>25</v>
      </c>
      <c r="L77" s="299">
        <v>0.1</v>
      </c>
      <c r="M77" s="299">
        <v>1.95</v>
      </c>
      <c r="N77" s="299">
        <v>2.0499999999999998</v>
      </c>
      <c r="O77" s="299"/>
      <c r="P77" s="299" t="s">
        <v>506</v>
      </c>
      <c r="Q77" s="299">
        <v>1.6</v>
      </c>
      <c r="R77" s="299">
        <v>15.8</v>
      </c>
      <c r="S77" s="300">
        <v>55</v>
      </c>
      <c r="Y77" s="309"/>
    </row>
    <row r="78" spans="2:25" ht="15" customHeight="1">
      <c r="B78" s="461"/>
      <c r="C78" s="460"/>
      <c r="D78" s="297" t="s">
        <v>529</v>
      </c>
      <c r="E78" s="298">
        <v>1</v>
      </c>
      <c r="F78" s="299">
        <v>0</v>
      </c>
      <c r="G78" s="299">
        <v>4</v>
      </c>
      <c r="H78" s="299">
        <v>4</v>
      </c>
      <c r="I78" s="299">
        <v>54</v>
      </c>
      <c r="J78" s="299">
        <v>51</v>
      </c>
      <c r="K78" s="299">
        <v>25</v>
      </c>
      <c r="L78" s="299">
        <v>0.1</v>
      </c>
      <c r="M78" s="299">
        <v>1.96</v>
      </c>
      <c r="N78" s="299">
        <v>2.06</v>
      </c>
      <c r="O78" s="299"/>
      <c r="P78" s="299" t="s">
        <v>506</v>
      </c>
      <c r="Q78" s="299">
        <v>1.2</v>
      </c>
      <c r="R78" s="299">
        <v>15.2</v>
      </c>
      <c r="S78" s="300">
        <v>58</v>
      </c>
      <c r="Y78" s="309"/>
    </row>
    <row r="79" spans="2:25" ht="15" customHeight="1">
      <c r="B79" s="461"/>
      <c r="C79" s="458">
        <v>42499</v>
      </c>
      <c r="D79" s="297" t="s">
        <v>492</v>
      </c>
      <c r="E79" s="298">
        <v>1</v>
      </c>
      <c r="F79" s="299">
        <v>0</v>
      </c>
      <c r="G79" s="299">
        <v>4</v>
      </c>
      <c r="H79" s="299">
        <v>4</v>
      </c>
      <c r="I79" s="299">
        <v>49</v>
      </c>
      <c r="J79" s="299">
        <v>59</v>
      </c>
      <c r="K79" s="299">
        <v>19</v>
      </c>
      <c r="L79" s="299">
        <v>0.1</v>
      </c>
      <c r="M79" s="299">
        <v>1.96</v>
      </c>
      <c r="N79" s="299">
        <v>2.06</v>
      </c>
      <c r="O79" s="299"/>
      <c r="P79" s="299" t="s">
        <v>493</v>
      </c>
      <c r="Q79" s="299">
        <v>1.2</v>
      </c>
      <c r="R79" s="299">
        <v>14.3</v>
      </c>
      <c r="S79" s="300">
        <v>53</v>
      </c>
      <c r="Y79" s="309"/>
    </row>
    <row r="80" spans="2:25" ht="15" customHeight="1">
      <c r="B80" s="461"/>
      <c r="C80" s="459"/>
      <c r="D80" s="297" t="s">
        <v>495</v>
      </c>
      <c r="E80" s="298">
        <v>1</v>
      </c>
      <c r="F80" s="299">
        <v>0</v>
      </c>
      <c r="G80" s="299">
        <v>4</v>
      </c>
      <c r="H80" s="299">
        <v>4</v>
      </c>
      <c r="I80" s="299">
        <v>46</v>
      </c>
      <c r="J80" s="299">
        <v>49</v>
      </c>
      <c r="K80" s="299">
        <v>15</v>
      </c>
      <c r="L80" s="299">
        <v>0.1</v>
      </c>
      <c r="M80" s="299">
        <v>1.98</v>
      </c>
      <c r="N80" s="299">
        <v>2.08</v>
      </c>
      <c r="O80" s="299"/>
      <c r="P80" s="299" t="s">
        <v>498</v>
      </c>
      <c r="Q80" s="299">
        <v>1.7</v>
      </c>
      <c r="R80" s="299">
        <v>14.3</v>
      </c>
      <c r="S80" s="300">
        <v>48</v>
      </c>
      <c r="Y80" s="309"/>
    </row>
    <row r="81" spans="2:25" ht="15" customHeight="1">
      <c r="B81" s="461"/>
      <c r="C81" s="459"/>
      <c r="D81" s="297" t="s">
        <v>497</v>
      </c>
      <c r="E81" s="298">
        <v>0</v>
      </c>
      <c r="F81" s="299">
        <v>0</v>
      </c>
      <c r="G81" s="299">
        <v>3</v>
      </c>
      <c r="H81" s="299">
        <v>3</v>
      </c>
      <c r="I81" s="299">
        <v>47</v>
      </c>
      <c r="J81" s="299">
        <v>51</v>
      </c>
      <c r="K81" s="299">
        <v>25</v>
      </c>
      <c r="L81" s="299">
        <v>0.08</v>
      </c>
      <c r="M81" s="299">
        <v>2.02</v>
      </c>
      <c r="N81" s="299">
        <v>2.1</v>
      </c>
      <c r="O81" s="299"/>
      <c r="P81" s="299" t="s">
        <v>498</v>
      </c>
      <c r="Q81" s="299">
        <v>2.7</v>
      </c>
      <c r="R81" s="299">
        <v>14</v>
      </c>
      <c r="S81" s="300">
        <v>55</v>
      </c>
      <c r="Y81" s="309"/>
    </row>
    <row r="82" spans="2:25" ht="15" customHeight="1">
      <c r="B82" s="461"/>
      <c r="C82" s="459"/>
      <c r="D82" s="297" t="s">
        <v>500</v>
      </c>
      <c r="E82" s="298">
        <v>1</v>
      </c>
      <c r="F82" s="299">
        <v>0</v>
      </c>
      <c r="G82" s="299">
        <v>3</v>
      </c>
      <c r="H82" s="299">
        <v>3</v>
      </c>
      <c r="I82" s="299">
        <v>46</v>
      </c>
      <c r="J82" s="299">
        <v>55</v>
      </c>
      <c r="K82" s="299">
        <v>26</v>
      </c>
      <c r="L82" s="299">
        <v>0.1</v>
      </c>
      <c r="M82" s="299">
        <v>2.06</v>
      </c>
      <c r="N82" s="299">
        <v>2.16</v>
      </c>
      <c r="O82" s="299"/>
      <c r="P82" s="299" t="s">
        <v>498</v>
      </c>
      <c r="Q82" s="299">
        <v>2</v>
      </c>
      <c r="R82" s="299">
        <v>14.1</v>
      </c>
      <c r="S82" s="300">
        <v>57</v>
      </c>
      <c r="Y82" s="309"/>
    </row>
    <row r="83" spans="2:25" ht="15" customHeight="1">
      <c r="B83" s="461"/>
      <c r="C83" s="459"/>
      <c r="D83" s="297" t="s">
        <v>503</v>
      </c>
      <c r="E83" s="298">
        <v>1</v>
      </c>
      <c r="F83" s="299">
        <v>0</v>
      </c>
      <c r="G83" s="299">
        <v>4</v>
      </c>
      <c r="H83" s="299">
        <v>4</v>
      </c>
      <c r="I83" s="299">
        <v>44</v>
      </c>
      <c r="J83" s="299">
        <v>51</v>
      </c>
      <c r="K83" s="299">
        <v>21</v>
      </c>
      <c r="L83" s="299">
        <v>0.08</v>
      </c>
      <c r="M83" s="299">
        <v>2.06</v>
      </c>
      <c r="N83" s="299">
        <v>2.14</v>
      </c>
      <c r="O83" s="299"/>
      <c r="P83" s="299" t="s">
        <v>498</v>
      </c>
      <c r="Q83" s="299">
        <v>1.6</v>
      </c>
      <c r="R83" s="299">
        <v>14.4</v>
      </c>
      <c r="S83" s="300">
        <v>57</v>
      </c>
      <c r="Y83" s="309"/>
    </row>
    <row r="84" spans="2:25" ht="15" customHeight="1">
      <c r="B84" s="461"/>
      <c r="C84" s="459"/>
      <c r="D84" s="297" t="s">
        <v>505</v>
      </c>
      <c r="E84" s="298">
        <v>1</v>
      </c>
      <c r="F84" s="299">
        <v>0</v>
      </c>
      <c r="G84" s="299">
        <v>4</v>
      </c>
      <c r="H84" s="299">
        <v>4</v>
      </c>
      <c r="I84" s="299">
        <v>43</v>
      </c>
      <c r="J84" s="299">
        <v>45</v>
      </c>
      <c r="K84" s="299">
        <v>24</v>
      </c>
      <c r="L84" s="299">
        <v>7.0000000000000007E-2</v>
      </c>
      <c r="M84" s="299">
        <v>2.0699999999999998</v>
      </c>
      <c r="N84" s="299">
        <v>2.14</v>
      </c>
      <c r="O84" s="299"/>
      <c r="P84" s="299" t="s">
        <v>493</v>
      </c>
      <c r="Q84" s="299">
        <v>2.2000000000000002</v>
      </c>
      <c r="R84" s="299">
        <v>14.9</v>
      </c>
      <c r="S84" s="300">
        <v>60</v>
      </c>
      <c r="Y84" s="309"/>
    </row>
    <row r="85" spans="2:25" ht="15" customHeight="1">
      <c r="B85" s="461"/>
      <c r="C85" s="459"/>
      <c r="D85" s="297" t="s">
        <v>508</v>
      </c>
      <c r="E85" s="298">
        <v>1</v>
      </c>
      <c r="F85" s="299">
        <v>1</v>
      </c>
      <c r="G85" s="299">
        <v>6</v>
      </c>
      <c r="H85" s="299">
        <v>7</v>
      </c>
      <c r="I85" s="299">
        <v>42</v>
      </c>
      <c r="J85" s="299">
        <v>40</v>
      </c>
      <c r="K85" s="299">
        <v>17</v>
      </c>
      <c r="L85" s="299">
        <v>0.1</v>
      </c>
      <c r="M85" s="299">
        <v>2.06</v>
      </c>
      <c r="N85" s="299">
        <v>2.16</v>
      </c>
      <c r="O85" s="299"/>
      <c r="P85" s="299" t="s">
        <v>498</v>
      </c>
      <c r="Q85" s="299">
        <v>1.9</v>
      </c>
      <c r="R85" s="299">
        <v>16.399999999999999</v>
      </c>
      <c r="S85" s="300">
        <v>59</v>
      </c>
      <c r="Y85" s="309"/>
    </row>
    <row r="86" spans="2:25" ht="15" customHeight="1">
      <c r="B86" s="461"/>
      <c r="C86" s="459"/>
      <c r="D86" s="297" t="s">
        <v>510</v>
      </c>
      <c r="E86" s="298">
        <v>1</v>
      </c>
      <c r="F86" s="299">
        <v>1</v>
      </c>
      <c r="G86" s="299">
        <v>6</v>
      </c>
      <c r="H86" s="299">
        <v>7</v>
      </c>
      <c r="I86" s="299">
        <v>46</v>
      </c>
      <c r="J86" s="299">
        <v>47</v>
      </c>
      <c r="K86" s="299">
        <v>23</v>
      </c>
      <c r="L86" s="299">
        <v>0.11</v>
      </c>
      <c r="M86" s="299">
        <v>2.04</v>
      </c>
      <c r="N86" s="299">
        <v>2.15</v>
      </c>
      <c r="O86" s="299"/>
      <c r="P86" s="299" t="s">
        <v>515</v>
      </c>
      <c r="Q86" s="299">
        <v>0.7</v>
      </c>
      <c r="R86" s="299">
        <v>18.3</v>
      </c>
      <c r="S86" s="300">
        <v>66</v>
      </c>
      <c r="Y86" s="309"/>
    </row>
    <row r="87" spans="2:25" ht="15" customHeight="1">
      <c r="B87" s="461"/>
      <c r="C87" s="459"/>
      <c r="D87" s="297" t="s">
        <v>511</v>
      </c>
      <c r="E87" s="298">
        <v>1</v>
      </c>
      <c r="F87" s="299">
        <v>1</v>
      </c>
      <c r="G87" s="299">
        <v>5</v>
      </c>
      <c r="H87" s="299">
        <v>6</v>
      </c>
      <c r="I87" s="299">
        <v>59</v>
      </c>
      <c r="J87" s="299">
        <v>45</v>
      </c>
      <c r="K87" s="299">
        <v>17</v>
      </c>
      <c r="L87" s="299">
        <v>0.06</v>
      </c>
      <c r="M87" s="299">
        <v>2</v>
      </c>
      <c r="N87" s="299">
        <v>2.06</v>
      </c>
      <c r="O87" s="299"/>
      <c r="P87" s="299" t="s">
        <v>518</v>
      </c>
      <c r="Q87" s="299">
        <v>3.6</v>
      </c>
      <c r="R87" s="299">
        <v>19.8</v>
      </c>
      <c r="S87" s="300">
        <v>63</v>
      </c>
      <c r="Y87" s="309"/>
    </row>
    <row r="88" spans="2:25" ht="15" customHeight="1" thickBot="1">
      <c r="B88" s="461"/>
      <c r="C88" s="459"/>
      <c r="D88" s="310" t="s">
        <v>512</v>
      </c>
      <c r="E88" s="311">
        <v>1</v>
      </c>
      <c r="F88" s="304">
        <v>0</v>
      </c>
      <c r="G88" s="304">
        <v>4</v>
      </c>
      <c r="H88" s="304">
        <v>4</v>
      </c>
      <c r="I88" s="304">
        <v>66</v>
      </c>
      <c r="J88" s="304">
        <v>49</v>
      </c>
      <c r="K88" s="304">
        <v>16</v>
      </c>
      <c r="L88" s="304">
        <v>0.05</v>
      </c>
      <c r="M88" s="304">
        <v>1.94</v>
      </c>
      <c r="N88" s="304">
        <v>1.99</v>
      </c>
      <c r="O88" s="304"/>
      <c r="P88" s="304" t="s">
        <v>518</v>
      </c>
      <c r="Q88" s="304">
        <v>4.0999999999999996</v>
      </c>
      <c r="R88" s="304">
        <v>20.8</v>
      </c>
      <c r="S88" s="305">
        <v>63</v>
      </c>
      <c r="Y88" s="309"/>
    </row>
    <row r="89" spans="2:25" ht="15" customHeight="1">
      <c r="B89" s="462" t="s">
        <v>537</v>
      </c>
      <c r="C89" s="459"/>
      <c r="D89" s="293" t="s">
        <v>514</v>
      </c>
      <c r="E89" s="294">
        <v>1</v>
      </c>
      <c r="F89" s="295">
        <v>0</v>
      </c>
      <c r="G89" s="295">
        <v>3</v>
      </c>
      <c r="H89" s="295">
        <v>3</v>
      </c>
      <c r="I89" s="295">
        <v>69</v>
      </c>
      <c r="J89" s="295">
        <v>37</v>
      </c>
      <c r="K89" s="295">
        <v>13</v>
      </c>
      <c r="L89" s="295">
        <v>0.05</v>
      </c>
      <c r="M89" s="295">
        <v>1.93</v>
      </c>
      <c r="N89" s="295">
        <v>1.98</v>
      </c>
      <c r="O89" s="295"/>
      <c r="P89" s="295" t="s">
        <v>518</v>
      </c>
      <c r="Q89" s="295">
        <v>4.5</v>
      </c>
      <c r="R89" s="295">
        <v>21.7</v>
      </c>
      <c r="S89" s="296">
        <v>64</v>
      </c>
      <c r="Y89" s="309"/>
    </row>
    <row r="90" spans="2:25" ht="15" customHeight="1">
      <c r="B90" s="462"/>
      <c r="C90" s="459"/>
      <c r="D90" s="297" t="s">
        <v>516</v>
      </c>
      <c r="E90" s="298">
        <v>1</v>
      </c>
      <c r="F90" s="299">
        <v>0</v>
      </c>
      <c r="G90" s="299">
        <v>3</v>
      </c>
      <c r="H90" s="299">
        <v>3</v>
      </c>
      <c r="I90" s="299">
        <v>71</v>
      </c>
      <c r="J90" s="299">
        <v>20</v>
      </c>
      <c r="K90" s="299">
        <v>15</v>
      </c>
      <c r="L90" s="299">
        <v>0.03</v>
      </c>
      <c r="M90" s="299">
        <v>1.94</v>
      </c>
      <c r="N90" s="299">
        <v>1.97</v>
      </c>
      <c r="O90" s="299"/>
      <c r="P90" s="299" t="s">
        <v>518</v>
      </c>
      <c r="Q90" s="299">
        <v>4.5999999999999996</v>
      </c>
      <c r="R90" s="299">
        <v>21.8</v>
      </c>
      <c r="S90" s="300">
        <v>48</v>
      </c>
      <c r="Y90" s="309"/>
    </row>
    <row r="91" spans="2:25" ht="15" customHeight="1">
      <c r="B91" s="462"/>
      <c r="C91" s="459"/>
      <c r="D91" s="297" t="s">
        <v>517</v>
      </c>
      <c r="E91" s="298">
        <v>1</v>
      </c>
      <c r="F91" s="299">
        <v>0</v>
      </c>
      <c r="G91" s="299">
        <v>3</v>
      </c>
      <c r="H91" s="299">
        <v>3</v>
      </c>
      <c r="I91" s="299">
        <v>72</v>
      </c>
      <c r="J91" s="299">
        <v>28</v>
      </c>
      <c r="K91" s="299">
        <v>12</v>
      </c>
      <c r="L91" s="299">
        <v>0.05</v>
      </c>
      <c r="M91" s="299">
        <v>1.97</v>
      </c>
      <c r="N91" s="299">
        <v>2.02</v>
      </c>
      <c r="O91" s="299"/>
      <c r="P91" s="299" t="s">
        <v>518</v>
      </c>
      <c r="Q91" s="299">
        <v>3.8</v>
      </c>
      <c r="R91" s="299">
        <v>21.7</v>
      </c>
      <c r="S91" s="300">
        <v>45</v>
      </c>
      <c r="Y91" s="309"/>
    </row>
    <row r="92" spans="2:25" ht="15" customHeight="1">
      <c r="B92" s="462"/>
      <c r="C92" s="459"/>
      <c r="D92" s="297" t="s">
        <v>519</v>
      </c>
      <c r="E92" s="298">
        <v>0</v>
      </c>
      <c r="F92" s="299">
        <v>0</v>
      </c>
      <c r="G92" s="299">
        <v>3</v>
      </c>
      <c r="H92" s="299">
        <v>3</v>
      </c>
      <c r="I92" s="299">
        <v>73</v>
      </c>
      <c r="J92" s="299">
        <v>19</v>
      </c>
      <c r="K92" s="299">
        <v>9</v>
      </c>
      <c r="L92" s="299">
        <v>0.06</v>
      </c>
      <c r="M92" s="299">
        <v>1.96</v>
      </c>
      <c r="N92" s="299">
        <v>2.02</v>
      </c>
      <c r="O92" s="299"/>
      <c r="P92" s="299" t="s">
        <v>518</v>
      </c>
      <c r="Q92" s="299">
        <v>4.3</v>
      </c>
      <c r="R92" s="299">
        <v>21.1</v>
      </c>
      <c r="S92" s="300">
        <v>48</v>
      </c>
      <c r="Y92" s="309"/>
    </row>
    <row r="93" spans="2:25" ht="15" customHeight="1">
      <c r="B93" s="462"/>
      <c r="C93" s="459"/>
      <c r="D93" s="297" t="s">
        <v>520</v>
      </c>
      <c r="E93" s="298">
        <v>0</v>
      </c>
      <c r="F93" s="299">
        <v>0</v>
      </c>
      <c r="G93" s="299">
        <v>3</v>
      </c>
      <c r="H93" s="299">
        <v>3</v>
      </c>
      <c r="I93" s="299">
        <v>71</v>
      </c>
      <c r="J93" s="299">
        <v>31</v>
      </c>
      <c r="K93" s="299">
        <v>11</v>
      </c>
      <c r="L93" s="299">
        <v>7.0000000000000007E-2</v>
      </c>
      <c r="M93" s="299">
        <v>1.94</v>
      </c>
      <c r="N93" s="299">
        <v>2.0099999999999998</v>
      </c>
      <c r="O93" s="299"/>
      <c r="P93" s="299" t="s">
        <v>518</v>
      </c>
      <c r="Q93" s="299">
        <v>4.4000000000000004</v>
      </c>
      <c r="R93" s="299">
        <v>20.3</v>
      </c>
      <c r="S93" s="300">
        <v>52</v>
      </c>
      <c r="Y93" s="309"/>
    </row>
    <row r="94" spans="2:25" ht="15" customHeight="1">
      <c r="B94" s="462"/>
      <c r="C94" s="459"/>
      <c r="D94" s="297" t="s">
        <v>521</v>
      </c>
      <c r="E94" s="298">
        <v>0</v>
      </c>
      <c r="F94" s="299">
        <v>0</v>
      </c>
      <c r="G94" s="299">
        <v>3</v>
      </c>
      <c r="H94" s="299">
        <v>3</v>
      </c>
      <c r="I94" s="299">
        <v>69</v>
      </c>
      <c r="J94" s="299">
        <v>35</v>
      </c>
      <c r="K94" s="299">
        <v>15</v>
      </c>
      <c r="L94" s="299">
        <v>0.05</v>
      </c>
      <c r="M94" s="299">
        <v>1.94</v>
      </c>
      <c r="N94" s="299">
        <v>1.99</v>
      </c>
      <c r="O94" s="299"/>
      <c r="P94" s="299" t="s">
        <v>518</v>
      </c>
      <c r="Q94" s="299">
        <v>3.9</v>
      </c>
      <c r="R94" s="299">
        <v>20.3</v>
      </c>
      <c r="S94" s="300">
        <v>58</v>
      </c>
      <c r="Y94" s="309"/>
    </row>
    <row r="95" spans="2:25" ht="15" customHeight="1">
      <c r="B95" s="462"/>
      <c r="C95" s="459"/>
      <c r="D95" s="297" t="s">
        <v>522</v>
      </c>
      <c r="E95" s="298">
        <v>0</v>
      </c>
      <c r="F95" s="299">
        <v>0</v>
      </c>
      <c r="G95" s="299">
        <v>3</v>
      </c>
      <c r="H95" s="299">
        <v>3</v>
      </c>
      <c r="I95" s="299">
        <v>68</v>
      </c>
      <c r="J95" s="299">
        <v>34</v>
      </c>
      <c r="K95" s="299">
        <v>13</v>
      </c>
      <c r="L95" s="299">
        <v>7.0000000000000007E-2</v>
      </c>
      <c r="M95" s="299">
        <v>1.94</v>
      </c>
      <c r="N95" s="299">
        <v>2.0099999999999998</v>
      </c>
      <c r="O95" s="299"/>
      <c r="P95" s="299" t="s">
        <v>518</v>
      </c>
      <c r="Q95" s="299">
        <v>3.9</v>
      </c>
      <c r="R95" s="299">
        <v>19.3</v>
      </c>
      <c r="S95" s="300">
        <v>61</v>
      </c>
      <c r="Y95" s="309"/>
    </row>
    <row r="96" spans="2:25" ht="15" customHeight="1">
      <c r="B96" s="462"/>
      <c r="C96" s="459"/>
      <c r="D96" s="297" t="s">
        <v>523</v>
      </c>
      <c r="E96" s="298">
        <v>0</v>
      </c>
      <c r="F96" s="299">
        <v>0</v>
      </c>
      <c r="G96" s="299">
        <v>4</v>
      </c>
      <c r="H96" s="299">
        <v>4</v>
      </c>
      <c r="I96" s="299">
        <v>64</v>
      </c>
      <c r="J96" s="299">
        <v>40</v>
      </c>
      <c r="K96" s="299">
        <v>16</v>
      </c>
      <c r="L96" s="299">
        <v>0.06</v>
      </c>
      <c r="M96" s="299">
        <v>1.94</v>
      </c>
      <c r="N96" s="299">
        <v>2</v>
      </c>
      <c r="O96" s="299"/>
      <c r="P96" s="299" t="s">
        <v>518</v>
      </c>
      <c r="Q96" s="299">
        <v>2.7</v>
      </c>
      <c r="R96" s="299">
        <v>17.600000000000001</v>
      </c>
      <c r="S96" s="300">
        <v>80</v>
      </c>
      <c r="Y96" s="309"/>
    </row>
    <row r="97" spans="2:25" ht="15" customHeight="1">
      <c r="B97" s="462"/>
      <c r="C97" s="459"/>
      <c r="D97" s="297" t="s">
        <v>524</v>
      </c>
      <c r="E97" s="298">
        <v>0</v>
      </c>
      <c r="F97" s="299">
        <v>0</v>
      </c>
      <c r="G97" s="299">
        <v>4</v>
      </c>
      <c r="H97" s="299">
        <v>4</v>
      </c>
      <c r="I97" s="299">
        <v>63</v>
      </c>
      <c r="J97" s="299">
        <v>38</v>
      </c>
      <c r="K97" s="299">
        <v>16</v>
      </c>
      <c r="L97" s="299">
        <v>7.0000000000000007E-2</v>
      </c>
      <c r="M97" s="299">
        <v>1.94</v>
      </c>
      <c r="N97" s="299">
        <v>2.0099999999999998</v>
      </c>
      <c r="O97" s="299"/>
      <c r="P97" s="299" t="s">
        <v>518</v>
      </c>
      <c r="Q97" s="299">
        <v>1.3</v>
      </c>
      <c r="R97" s="299">
        <v>16.600000000000001</v>
      </c>
      <c r="S97" s="300">
        <v>87</v>
      </c>
      <c r="Y97" s="309"/>
    </row>
    <row r="98" spans="2:25" ht="15" customHeight="1">
      <c r="B98" s="462"/>
      <c r="C98" s="459"/>
      <c r="D98" s="297" t="s">
        <v>525</v>
      </c>
      <c r="E98" s="298">
        <v>0</v>
      </c>
      <c r="F98" s="299">
        <v>0</v>
      </c>
      <c r="G98" s="299">
        <v>3</v>
      </c>
      <c r="H98" s="299">
        <v>3</v>
      </c>
      <c r="I98" s="299">
        <v>60</v>
      </c>
      <c r="J98" s="299">
        <v>36</v>
      </c>
      <c r="K98" s="299">
        <v>14</v>
      </c>
      <c r="L98" s="299">
        <v>0.06</v>
      </c>
      <c r="M98" s="299">
        <v>1.94</v>
      </c>
      <c r="N98" s="299">
        <v>2</v>
      </c>
      <c r="O98" s="299"/>
      <c r="P98" s="299" t="s">
        <v>518</v>
      </c>
      <c r="Q98" s="299">
        <v>1.8</v>
      </c>
      <c r="R98" s="299">
        <v>16.399999999999999</v>
      </c>
      <c r="S98" s="300">
        <v>93</v>
      </c>
      <c r="Y98" s="309"/>
    </row>
    <row r="99" spans="2:25" ht="15" customHeight="1">
      <c r="B99" s="462"/>
      <c r="C99" s="459"/>
      <c r="D99" s="297" t="s">
        <v>526</v>
      </c>
      <c r="E99" s="298">
        <v>0</v>
      </c>
      <c r="F99" s="299">
        <v>0</v>
      </c>
      <c r="G99" s="299">
        <v>2</v>
      </c>
      <c r="H99" s="299">
        <v>2</v>
      </c>
      <c r="I99" s="299">
        <v>58</v>
      </c>
      <c r="J99" s="299">
        <v>32</v>
      </c>
      <c r="K99" s="299">
        <v>12</v>
      </c>
      <c r="L99" s="299">
        <v>7.0000000000000007E-2</v>
      </c>
      <c r="M99" s="299">
        <v>1.94</v>
      </c>
      <c r="N99" s="299">
        <v>2.0099999999999998</v>
      </c>
      <c r="O99" s="299"/>
      <c r="P99" s="299" t="s">
        <v>518</v>
      </c>
      <c r="Q99" s="299">
        <v>1.1000000000000001</v>
      </c>
      <c r="R99" s="299">
        <v>16.399999999999999</v>
      </c>
      <c r="S99" s="300">
        <v>95</v>
      </c>
      <c r="Y99" s="309"/>
    </row>
    <row r="100" spans="2:25" ht="15" customHeight="1">
      <c r="B100" s="462"/>
      <c r="C100" s="459"/>
      <c r="D100" s="297" t="s">
        <v>527</v>
      </c>
      <c r="E100" s="298">
        <v>0</v>
      </c>
      <c r="F100" s="299">
        <v>0</v>
      </c>
      <c r="G100" s="299">
        <v>2</v>
      </c>
      <c r="H100" s="299">
        <v>2</v>
      </c>
      <c r="I100" s="299">
        <v>54</v>
      </c>
      <c r="J100" s="299">
        <v>26</v>
      </c>
      <c r="K100" s="299">
        <v>8</v>
      </c>
      <c r="L100" s="299">
        <v>0.08</v>
      </c>
      <c r="M100" s="299">
        <v>1.91</v>
      </c>
      <c r="N100" s="299">
        <v>1.99</v>
      </c>
      <c r="O100" s="299"/>
      <c r="P100" s="299" t="s">
        <v>538</v>
      </c>
      <c r="Q100" s="299">
        <v>1.4</v>
      </c>
      <c r="R100" s="299">
        <v>16.100000000000001</v>
      </c>
      <c r="S100" s="300">
        <v>95</v>
      </c>
      <c r="Y100" s="309"/>
    </row>
    <row r="101" spans="2:25" ht="15" customHeight="1">
      <c r="B101" s="462"/>
      <c r="C101" s="459"/>
      <c r="D101" s="297" t="s">
        <v>528</v>
      </c>
      <c r="E101" s="298">
        <v>0</v>
      </c>
      <c r="F101" s="299">
        <v>0</v>
      </c>
      <c r="G101" s="299">
        <v>2</v>
      </c>
      <c r="H101" s="299">
        <v>2</v>
      </c>
      <c r="I101" s="299">
        <v>59</v>
      </c>
      <c r="J101" s="299">
        <v>23</v>
      </c>
      <c r="K101" s="299">
        <v>7</v>
      </c>
      <c r="L101" s="299">
        <v>7.0000000000000007E-2</v>
      </c>
      <c r="M101" s="299">
        <v>1.93</v>
      </c>
      <c r="N101" s="299">
        <v>2</v>
      </c>
      <c r="O101" s="299"/>
      <c r="P101" s="299" t="s">
        <v>530</v>
      </c>
      <c r="Q101" s="299">
        <v>1.2</v>
      </c>
      <c r="R101" s="299">
        <v>15.5</v>
      </c>
      <c r="S101" s="300">
        <v>94</v>
      </c>
      <c r="Y101" s="309"/>
    </row>
    <row r="102" spans="2:25" ht="15" customHeight="1">
      <c r="B102" s="462"/>
      <c r="C102" s="460"/>
      <c r="D102" s="297" t="s">
        <v>529</v>
      </c>
      <c r="E102" s="298">
        <v>0</v>
      </c>
      <c r="F102" s="299">
        <v>0</v>
      </c>
      <c r="G102" s="299">
        <v>1</v>
      </c>
      <c r="H102" s="299">
        <v>1</v>
      </c>
      <c r="I102" s="299">
        <v>61</v>
      </c>
      <c r="J102" s="299">
        <v>26</v>
      </c>
      <c r="K102" s="299">
        <v>11</v>
      </c>
      <c r="L102" s="299">
        <v>0.08</v>
      </c>
      <c r="M102" s="299">
        <v>1.91</v>
      </c>
      <c r="N102" s="299">
        <v>1.99</v>
      </c>
      <c r="O102" s="299"/>
      <c r="P102" s="299" t="s">
        <v>506</v>
      </c>
      <c r="Q102" s="299">
        <v>1.2</v>
      </c>
      <c r="R102" s="299">
        <v>15.2</v>
      </c>
      <c r="S102" s="300">
        <v>95</v>
      </c>
      <c r="Y102" s="309"/>
    </row>
    <row r="103" spans="2:25" ht="15" customHeight="1">
      <c r="B103" s="462"/>
      <c r="C103" s="458">
        <v>42500</v>
      </c>
      <c r="D103" s="297" t="s">
        <v>492</v>
      </c>
      <c r="E103" s="298">
        <v>0</v>
      </c>
      <c r="F103" s="299">
        <v>0</v>
      </c>
      <c r="G103" s="299">
        <v>1</v>
      </c>
      <c r="H103" s="299">
        <v>1</v>
      </c>
      <c r="I103" s="299">
        <v>62</v>
      </c>
      <c r="J103" s="299">
        <v>11</v>
      </c>
      <c r="K103" s="299">
        <v>11</v>
      </c>
      <c r="L103" s="299">
        <v>0.08</v>
      </c>
      <c r="M103" s="299">
        <v>1.91</v>
      </c>
      <c r="N103" s="299">
        <v>1.99</v>
      </c>
      <c r="O103" s="299"/>
      <c r="P103" s="299" t="s">
        <v>498</v>
      </c>
      <c r="Q103" s="299">
        <v>2.6</v>
      </c>
      <c r="R103" s="299">
        <v>15.1</v>
      </c>
      <c r="S103" s="300">
        <v>95</v>
      </c>
      <c r="Y103" s="309"/>
    </row>
    <row r="104" spans="2:25" ht="15" customHeight="1">
      <c r="B104" s="462"/>
      <c r="C104" s="459"/>
      <c r="D104" s="297" t="s">
        <v>495</v>
      </c>
      <c r="E104" s="298">
        <v>0</v>
      </c>
      <c r="F104" s="299">
        <v>0</v>
      </c>
      <c r="G104" s="299">
        <v>1</v>
      </c>
      <c r="H104" s="299">
        <v>1</v>
      </c>
      <c r="I104" s="299">
        <v>57</v>
      </c>
      <c r="J104" s="299">
        <v>12</v>
      </c>
      <c r="K104" s="299">
        <v>7</v>
      </c>
      <c r="L104" s="299">
        <v>0.06</v>
      </c>
      <c r="M104" s="299">
        <v>1.91</v>
      </c>
      <c r="N104" s="299">
        <v>1.97</v>
      </c>
      <c r="O104" s="299"/>
      <c r="P104" s="299" t="s">
        <v>498</v>
      </c>
      <c r="Q104" s="299">
        <v>2.5</v>
      </c>
      <c r="R104" s="299">
        <v>15.1</v>
      </c>
      <c r="S104" s="300">
        <v>95</v>
      </c>
      <c r="Y104" s="309"/>
    </row>
    <row r="105" spans="2:25" ht="15" customHeight="1">
      <c r="B105" s="462"/>
      <c r="C105" s="459"/>
      <c r="D105" s="297" t="s">
        <v>497</v>
      </c>
      <c r="E105" s="298">
        <v>0</v>
      </c>
      <c r="F105" s="299">
        <v>0</v>
      </c>
      <c r="G105" s="299">
        <v>2</v>
      </c>
      <c r="H105" s="299">
        <v>2</v>
      </c>
      <c r="I105" s="299">
        <v>54</v>
      </c>
      <c r="J105" s="299">
        <v>12</v>
      </c>
      <c r="K105" s="299">
        <v>11</v>
      </c>
      <c r="L105" s="299" t="s">
        <v>501</v>
      </c>
      <c r="M105" s="299" t="s">
        <v>501</v>
      </c>
      <c r="N105" s="299" t="s">
        <v>501</v>
      </c>
      <c r="O105" s="299"/>
      <c r="P105" s="299" t="s">
        <v>493</v>
      </c>
      <c r="Q105" s="299">
        <v>3.5</v>
      </c>
      <c r="R105" s="299">
        <v>15.1</v>
      </c>
      <c r="S105" s="300">
        <v>95</v>
      </c>
      <c r="Y105" s="309"/>
    </row>
    <row r="106" spans="2:25" ht="15" customHeight="1">
      <c r="B106" s="462"/>
      <c r="C106" s="459"/>
      <c r="D106" s="297" t="s">
        <v>500</v>
      </c>
      <c r="E106" s="298">
        <v>0</v>
      </c>
      <c r="F106" s="299">
        <v>0</v>
      </c>
      <c r="G106" s="299">
        <v>1</v>
      </c>
      <c r="H106" s="299">
        <v>1</v>
      </c>
      <c r="I106" s="299">
        <v>55</v>
      </c>
      <c r="J106" s="299">
        <v>13</v>
      </c>
      <c r="K106" s="299">
        <v>-2</v>
      </c>
      <c r="L106" s="299">
        <v>7.0000000000000007E-2</v>
      </c>
      <c r="M106" s="299">
        <v>1.94</v>
      </c>
      <c r="N106" s="299">
        <v>2.0099999999999998</v>
      </c>
      <c r="O106" s="299"/>
      <c r="P106" s="299" t="s">
        <v>498</v>
      </c>
      <c r="Q106" s="299">
        <v>2.5</v>
      </c>
      <c r="R106" s="299">
        <v>15.2</v>
      </c>
      <c r="S106" s="300">
        <v>95</v>
      </c>
      <c r="Y106" s="309"/>
    </row>
    <row r="107" spans="2:25" ht="15" customHeight="1">
      <c r="B107" s="462"/>
      <c r="C107" s="459"/>
      <c r="D107" s="297" t="s">
        <v>503</v>
      </c>
      <c r="E107" s="298">
        <v>0</v>
      </c>
      <c r="F107" s="299">
        <v>0</v>
      </c>
      <c r="G107" s="299">
        <v>1</v>
      </c>
      <c r="H107" s="299">
        <v>1</v>
      </c>
      <c r="I107" s="299">
        <v>54</v>
      </c>
      <c r="J107" s="299">
        <v>9</v>
      </c>
      <c r="K107" s="299">
        <v>6</v>
      </c>
      <c r="L107" s="299">
        <v>0.06</v>
      </c>
      <c r="M107" s="299">
        <v>1.93</v>
      </c>
      <c r="N107" s="299">
        <v>1.99</v>
      </c>
      <c r="O107" s="299"/>
      <c r="P107" s="299" t="s">
        <v>498</v>
      </c>
      <c r="Q107" s="299">
        <v>3.2</v>
      </c>
      <c r="R107" s="299">
        <v>15.1</v>
      </c>
      <c r="S107" s="300">
        <v>95</v>
      </c>
      <c r="Y107" s="309"/>
    </row>
    <row r="108" spans="2:25" ht="15" customHeight="1">
      <c r="B108" s="462"/>
      <c r="C108" s="459"/>
      <c r="D108" s="297" t="s">
        <v>505</v>
      </c>
      <c r="E108" s="298">
        <v>0</v>
      </c>
      <c r="F108" s="299">
        <v>0</v>
      </c>
      <c r="G108" s="299">
        <v>2</v>
      </c>
      <c r="H108" s="299">
        <v>2</v>
      </c>
      <c r="I108" s="299">
        <v>53</v>
      </c>
      <c r="J108" s="299">
        <v>6</v>
      </c>
      <c r="K108" s="299">
        <v>2</v>
      </c>
      <c r="L108" s="299">
        <v>0.05</v>
      </c>
      <c r="M108" s="299">
        <v>1.91</v>
      </c>
      <c r="N108" s="299">
        <v>1.96</v>
      </c>
      <c r="O108" s="299"/>
      <c r="P108" s="299" t="s">
        <v>493</v>
      </c>
      <c r="Q108" s="299">
        <v>3.7</v>
      </c>
      <c r="R108" s="299">
        <v>15.3</v>
      </c>
      <c r="S108" s="300">
        <v>94</v>
      </c>
      <c r="Y108" s="309"/>
    </row>
    <row r="109" spans="2:25" ht="15" customHeight="1">
      <c r="B109" s="462"/>
      <c r="C109" s="459"/>
      <c r="D109" s="297" t="s">
        <v>508</v>
      </c>
      <c r="E109" s="298">
        <v>0</v>
      </c>
      <c r="F109" s="299">
        <v>1</v>
      </c>
      <c r="G109" s="299">
        <v>3</v>
      </c>
      <c r="H109" s="299">
        <v>4</v>
      </c>
      <c r="I109" s="299">
        <v>53</v>
      </c>
      <c r="J109" s="299">
        <v>7</v>
      </c>
      <c r="K109" s="299">
        <v>1</v>
      </c>
      <c r="L109" s="299">
        <v>0.06</v>
      </c>
      <c r="M109" s="299">
        <v>1.94</v>
      </c>
      <c r="N109" s="299">
        <v>2</v>
      </c>
      <c r="O109" s="299"/>
      <c r="P109" s="299" t="s">
        <v>493</v>
      </c>
      <c r="Q109" s="299">
        <v>3.9</v>
      </c>
      <c r="R109" s="299">
        <v>15.7</v>
      </c>
      <c r="S109" s="300">
        <v>94</v>
      </c>
      <c r="Y109" s="309"/>
    </row>
    <row r="110" spans="2:25" ht="15" customHeight="1">
      <c r="B110" s="462"/>
      <c r="C110" s="459"/>
      <c r="D110" s="297" t="s">
        <v>510</v>
      </c>
      <c r="E110" s="298">
        <v>0</v>
      </c>
      <c r="F110" s="299">
        <v>0</v>
      </c>
      <c r="G110" s="299">
        <v>5</v>
      </c>
      <c r="H110" s="299">
        <v>5</v>
      </c>
      <c r="I110" s="299">
        <v>52</v>
      </c>
      <c r="J110" s="299">
        <v>9</v>
      </c>
      <c r="K110" s="299">
        <v>-5</v>
      </c>
      <c r="L110" s="299">
        <v>0.08</v>
      </c>
      <c r="M110" s="299">
        <v>1.94</v>
      </c>
      <c r="N110" s="299">
        <v>2.02</v>
      </c>
      <c r="O110" s="299"/>
      <c r="P110" s="299" t="s">
        <v>493</v>
      </c>
      <c r="Q110" s="299">
        <v>3.8</v>
      </c>
      <c r="R110" s="299">
        <v>16.600000000000001</v>
      </c>
      <c r="S110" s="300">
        <v>93</v>
      </c>
      <c r="Y110" s="309"/>
    </row>
    <row r="111" spans="2:25" ht="15" customHeight="1">
      <c r="B111" s="462"/>
      <c r="C111" s="459"/>
      <c r="D111" s="297" t="s">
        <v>511</v>
      </c>
      <c r="E111" s="298">
        <v>0</v>
      </c>
      <c r="F111" s="299">
        <v>1</v>
      </c>
      <c r="G111" s="299">
        <v>4</v>
      </c>
      <c r="H111" s="299">
        <v>5</v>
      </c>
      <c r="I111" s="299">
        <v>53</v>
      </c>
      <c r="J111" s="299">
        <v>11</v>
      </c>
      <c r="K111" s="299">
        <v>6</v>
      </c>
      <c r="L111" s="299">
        <v>7.0000000000000007E-2</v>
      </c>
      <c r="M111" s="299">
        <v>1.94</v>
      </c>
      <c r="N111" s="299">
        <v>2.0099999999999998</v>
      </c>
      <c r="O111" s="299"/>
      <c r="P111" s="299" t="s">
        <v>498</v>
      </c>
      <c r="Q111" s="299">
        <v>5.4</v>
      </c>
      <c r="R111" s="299">
        <v>18.7</v>
      </c>
      <c r="S111" s="300">
        <v>81</v>
      </c>
      <c r="Y111" s="309"/>
    </row>
    <row r="112" spans="2:25" ht="15" customHeight="1" thickBot="1">
      <c r="B112" s="462"/>
      <c r="C112" s="459"/>
      <c r="D112" s="310" t="s">
        <v>512</v>
      </c>
      <c r="E112" s="311">
        <v>0</v>
      </c>
      <c r="F112" s="304">
        <v>1</v>
      </c>
      <c r="G112" s="304">
        <v>3</v>
      </c>
      <c r="H112" s="304">
        <v>4</v>
      </c>
      <c r="I112" s="304">
        <v>56</v>
      </c>
      <c r="J112" s="304">
        <v>13</v>
      </c>
      <c r="K112" s="304">
        <v>-1</v>
      </c>
      <c r="L112" s="304">
        <v>7.0000000000000007E-2</v>
      </c>
      <c r="M112" s="304">
        <v>1.94</v>
      </c>
      <c r="N112" s="304">
        <v>2.0099999999999998</v>
      </c>
      <c r="O112" s="304"/>
      <c r="P112" s="304" t="s">
        <v>493</v>
      </c>
      <c r="Q112" s="304">
        <v>3.6</v>
      </c>
      <c r="R112" s="304">
        <v>19.3</v>
      </c>
      <c r="S112" s="305">
        <v>79</v>
      </c>
      <c r="Y112" s="309"/>
    </row>
    <row r="113" spans="2:25" ht="15" customHeight="1">
      <c r="B113" s="462" t="s">
        <v>537</v>
      </c>
      <c r="C113" s="459"/>
      <c r="D113" s="293" t="s">
        <v>514</v>
      </c>
      <c r="E113" s="294">
        <v>0</v>
      </c>
      <c r="F113" s="295">
        <v>1</v>
      </c>
      <c r="G113" s="295">
        <v>4</v>
      </c>
      <c r="H113" s="295">
        <v>5</v>
      </c>
      <c r="I113" s="295">
        <v>55</v>
      </c>
      <c r="J113" s="295">
        <v>13</v>
      </c>
      <c r="K113" s="295">
        <v>1</v>
      </c>
      <c r="L113" s="295">
        <v>0.05</v>
      </c>
      <c r="M113" s="295">
        <v>1.91</v>
      </c>
      <c r="N113" s="295">
        <v>1.96</v>
      </c>
      <c r="O113" s="295"/>
      <c r="P113" s="295" t="s">
        <v>498</v>
      </c>
      <c r="Q113" s="295">
        <v>3.7</v>
      </c>
      <c r="R113" s="295">
        <v>20.6</v>
      </c>
      <c r="S113" s="296">
        <v>70</v>
      </c>
      <c r="Y113" s="309"/>
    </row>
    <row r="114" spans="2:25" ht="15" customHeight="1">
      <c r="B114" s="462"/>
      <c r="C114" s="459"/>
      <c r="D114" s="297" t="s">
        <v>516</v>
      </c>
      <c r="E114" s="298">
        <v>0</v>
      </c>
      <c r="F114" s="299">
        <v>1</v>
      </c>
      <c r="G114" s="299">
        <v>4</v>
      </c>
      <c r="H114" s="299">
        <v>5</v>
      </c>
      <c r="I114" s="299">
        <v>55</v>
      </c>
      <c r="J114" s="299">
        <v>9</v>
      </c>
      <c r="K114" s="299">
        <v>0</v>
      </c>
      <c r="L114" s="299">
        <v>0.06</v>
      </c>
      <c r="M114" s="299">
        <v>1.9</v>
      </c>
      <c r="N114" s="299">
        <v>1.96</v>
      </c>
      <c r="O114" s="299"/>
      <c r="P114" s="299" t="s">
        <v>493</v>
      </c>
      <c r="Q114" s="299">
        <v>3.4</v>
      </c>
      <c r="R114" s="299">
        <v>20.9</v>
      </c>
      <c r="S114" s="300">
        <v>67</v>
      </c>
      <c r="Y114" s="309"/>
    </row>
    <row r="115" spans="2:25" ht="15" customHeight="1">
      <c r="B115" s="462"/>
      <c r="C115" s="459"/>
      <c r="D115" s="297" t="s">
        <v>517</v>
      </c>
      <c r="E115" s="298">
        <v>0</v>
      </c>
      <c r="F115" s="299">
        <v>0</v>
      </c>
      <c r="G115" s="299">
        <v>3</v>
      </c>
      <c r="H115" s="299">
        <v>3</v>
      </c>
      <c r="I115" s="299">
        <v>57</v>
      </c>
      <c r="J115" s="299">
        <v>13</v>
      </c>
      <c r="K115" s="299">
        <v>10</v>
      </c>
      <c r="L115" s="299">
        <v>0.06</v>
      </c>
      <c r="M115" s="299">
        <v>1.9</v>
      </c>
      <c r="N115" s="299">
        <v>1.96</v>
      </c>
      <c r="O115" s="299"/>
      <c r="P115" s="299" t="s">
        <v>493</v>
      </c>
      <c r="Q115" s="299">
        <v>3.1</v>
      </c>
      <c r="R115" s="299">
        <v>21.5</v>
      </c>
      <c r="S115" s="300">
        <v>65</v>
      </c>
      <c r="Y115" s="309"/>
    </row>
    <row r="116" spans="2:25" ht="15" customHeight="1">
      <c r="B116" s="462"/>
      <c r="C116" s="459"/>
      <c r="D116" s="297" t="s">
        <v>519</v>
      </c>
      <c r="E116" s="298">
        <v>0</v>
      </c>
      <c r="F116" s="299">
        <v>0</v>
      </c>
      <c r="G116" s="299">
        <v>3</v>
      </c>
      <c r="H116" s="299">
        <v>3</v>
      </c>
      <c r="I116" s="299">
        <v>57</v>
      </c>
      <c r="J116" s="299">
        <v>10</v>
      </c>
      <c r="K116" s="299">
        <v>11</v>
      </c>
      <c r="L116" s="299">
        <v>0.06</v>
      </c>
      <c r="M116" s="299">
        <v>1.9</v>
      </c>
      <c r="N116" s="299">
        <v>1.96</v>
      </c>
      <c r="O116" s="299"/>
      <c r="P116" s="299" t="s">
        <v>506</v>
      </c>
      <c r="Q116" s="299">
        <v>1.5</v>
      </c>
      <c r="R116" s="299">
        <v>21.6</v>
      </c>
      <c r="S116" s="300">
        <v>67</v>
      </c>
      <c r="Y116" s="309"/>
    </row>
    <row r="117" spans="2:25" ht="15" customHeight="1">
      <c r="B117" s="462"/>
      <c r="C117" s="459"/>
      <c r="D117" s="297" t="s">
        <v>520</v>
      </c>
      <c r="E117" s="298">
        <v>0</v>
      </c>
      <c r="F117" s="299">
        <v>0</v>
      </c>
      <c r="G117" s="299">
        <v>4</v>
      </c>
      <c r="H117" s="299">
        <v>4</v>
      </c>
      <c r="I117" s="299">
        <v>55</v>
      </c>
      <c r="J117" s="299">
        <v>6</v>
      </c>
      <c r="K117" s="299">
        <v>7</v>
      </c>
      <c r="L117" s="299">
        <v>7.0000000000000007E-2</v>
      </c>
      <c r="M117" s="299">
        <v>1.91</v>
      </c>
      <c r="N117" s="299">
        <v>1.98</v>
      </c>
      <c r="O117" s="299"/>
      <c r="P117" s="299" t="s">
        <v>498</v>
      </c>
      <c r="Q117" s="299">
        <v>1.1000000000000001</v>
      </c>
      <c r="R117" s="299">
        <v>21.5</v>
      </c>
      <c r="S117" s="300">
        <v>68</v>
      </c>
      <c r="Y117" s="309"/>
    </row>
    <row r="118" spans="2:25" ht="15" customHeight="1">
      <c r="B118" s="462"/>
      <c r="C118" s="459"/>
      <c r="D118" s="297" t="s">
        <v>521</v>
      </c>
      <c r="E118" s="298">
        <v>0</v>
      </c>
      <c r="F118" s="299">
        <v>0</v>
      </c>
      <c r="G118" s="299">
        <v>3</v>
      </c>
      <c r="H118" s="299">
        <v>3</v>
      </c>
      <c r="I118" s="299">
        <v>53</v>
      </c>
      <c r="J118" s="299">
        <v>9</v>
      </c>
      <c r="K118" s="299">
        <v>1</v>
      </c>
      <c r="L118" s="299">
        <v>0.08</v>
      </c>
      <c r="M118" s="299">
        <v>1.91</v>
      </c>
      <c r="N118" s="299">
        <v>1.99</v>
      </c>
      <c r="O118" s="299"/>
      <c r="P118" s="299" t="s">
        <v>518</v>
      </c>
      <c r="Q118" s="299">
        <v>1.2</v>
      </c>
      <c r="R118" s="299">
        <v>20.9</v>
      </c>
      <c r="S118" s="300">
        <v>71</v>
      </c>
      <c r="Y118" s="309"/>
    </row>
    <row r="119" spans="2:25" ht="15" customHeight="1">
      <c r="B119" s="462"/>
      <c r="C119" s="459"/>
      <c r="D119" s="297" t="s">
        <v>522</v>
      </c>
      <c r="E119" s="298">
        <v>0</v>
      </c>
      <c r="F119" s="299">
        <v>0</v>
      </c>
      <c r="G119" s="299">
        <v>6</v>
      </c>
      <c r="H119" s="299">
        <v>6</v>
      </c>
      <c r="I119" s="299">
        <v>47</v>
      </c>
      <c r="J119" s="299">
        <v>14</v>
      </c>
      <c r="K119" s="299">
        <v>13</v>
      </c>
      <c r="L119" s="299">
        <v>0.08</v>
      </c>
      <c r="M119" s="299">
        <v>1.93</v>
      </c>
      <c r="N119" s="299">
        <v>2.0099999999999998</v>
      </c>
      <c r="O119" s="299"/>
      <c r="P119" s="299" t="s">
        <v>535</v>
      </c>
      <c r="Q119" s="299">
        <v>1.2</v>
      </c>
      <c r="R119" s="299">
        <v>19.899999999999999</v>
      </c>
      <c r="S119" s="300">
        <v>73</v>
      </c>
      <c r="Y119" s="309"/>
    </row>
    <row r="120" spans="2:25" ht="15" customHeight="1">
      <c r="B120" s="462"/>
      <c r="C120" s="459"/>
      <c r="D120" s="297" t="s">
        <v>523</v>
      </c>
      <c r="E120" s="298">
        <v>0</v>
      </c>
      <c r="F120" s="299">
        <v>1</v>
      </c>
      <c r="G120" s="299">
        <v>8</v>
      </c>
      <c r="H120" s="299">
        <v>9</v>
      </c>
      <c r="I120" s="299">
        <v>43</v>
      </c>
      <c r="J120" s="299">
        <v>15</v>
      </c>
      <c r="K120" s="299">
        <v>-2</v>
      </c>
      <c r="L120" s="299">
        <v>0.08</v>
      </c>
      <c r="M120" s="299">
        <v>1.9</v>
      </c>
      <c r="N120" s="299">
        <v>1.98</v>
      </c>
      <c r="O120" s="299"/>
      <c r="P120" s="299" t="s">
        <v>535</v>
      </c>
      <c r="Q120" s="299">
        <v>1.3</v>
      </c>
      <c r="R120" s="299">
        <v>17.8</v>
      </c>
      <c r="S120" s="300">
        <v>89</v>
      </c>
      <c r="Y120" s="309"/>
    </row>
    <row r="121" spans="2:25" ht="15" customHeight="1">
      <c r="B121" s="462"/>
      <c r="C121" s="459"/>
      <c r="D121" s="297" t="s">
        <v>524</v>
      </c>
      <c r="E121" s="298">
        <v>0</v>
      </c>
      <c r="F121" s="299">
        <v>1</v>
      </c>
      <c r="G121" s="299">
        <v>8</v>
      </c>
      <c r="H121" s="299">
        <v>9</v>
      </c>
      <c r="I121" s="299">
        <v>43</v>
      </c>
      <c r="J121" s="299">
        <v>9</v>
      </c>
      <c r="K121" s="299">
        <v>4</v>
      </c>
      <c r="L121" s="299">
        <v>0.09</v>
      </c>
      <c r="M121" s="299">
        <v>1.91</v>
      </c>
      <c r="N121" s="299">
        <v>2</v>
      </c>
      <c r="O121" s="299"/>
      <c r="P121" s="299" t="s">
        <v>534</v>
      </c>
      <c r="Q121" s="299">
        <v>1.7</v>
      </c>
      <c r="R121" s="299">
        <v>17.2</v>
      </c>
      <c r="S121" s="300">
        <v>93</v>
      </c>
      <c r="Y121" s="309"/>
    </row>
    <row r="122" spans="2:25" ht="15" customHeight="1">
      <c r="B122" s="462"/>
      <c r="C122" s="459"/>
      <c r="D122" s="297" t="s">
        <v>525</v>
      </c>
      <c r="E122" s="298">
        <v>0</v>
      </c>
      <c r="F122" s="299">
        <v>0</v>
      </c>
      <c r="G122" s="299">
        <v>5</v>
      </c>
      <c r="H122" s="299">
        <v>5</v>
      </c>
      <c r="I122" s="299">
        <v>44</v>
      </c>
      <c r="J122" s="299">
        <v>10</v>
      </c>
      <c r="K122" s="299">
        <v>8</v>
      </c>
      <c r="L122" s="299">
        <v>0.08</v>
      </c>
      <c r="M122" s="299">
        <v>1.89</v>
      </c>
      <c r="N122" s="299">
        <v>1.97</v>
      </c>
      <c r="O122" s="299"/>
      <c r="P122" s="299" t="s">
        <v>506</v>
      </c>
      <c r="Q122" s="299">
        <v>1.6</v>
      </c>
      <c r="R122" s="299">
        <v>17</v>
      </c>
      <c r="S122" s="300">
        <v>93</v>
      </c>
      <c r="Y122" s="309"/>
    </row>
    <row r="123" spans="2:25" ht="15" customHeight="1">
      <c r="B123" s="462"/>
      <c r="C123" s="459"/>
      <c r="D123" s="297" t="s">
        <v>526</v>
      </c>
      <c r="E123" s="298">
        <v>0</v>
      </c>
      <c r="F123" s="299">
        <v>0</v>
      </c>
      <c r="G123" s="299">
        <v>4</v>
      </c>
      <c r="H123" s="299">
        <v>4</v>
      </c>
      <c r="I123" s="299">
        <v>46</v>
      </c>
      <c r="J123" s="299">
        <v>12</v>
      </c>
      <c r="K123" s="299">
        <v>3</v>
      </c>
      <c r="L123" s="299">
        <v>7.0000000000000007E-2</v>
      </c>
      <c r="M123" s="299">
        <v>1.9</v>
      </c>
      <c r="N123" s="299">
        <v>1.97</v>
      </c>
      <c r="O123" s="299"/>
      <c r="P123" s="299" t="s">
        <v>506</v>
      </c>
      <c r="Q123" s="299">
        <v>0.9</v>
      </c>
      <c r="R123" s="299">
        <v>16.7</v>
      </c>
      <c r="S123" s="300">
        <v>94</v>
      </c>
      <c r="Y123" s="309"/>
    </row>
    <row r="124" spans="2:25" ht="15" customHeight="1">
      <c r="B124" s="462"/>
      <c r="C124" s="459"/>
      <c r="D124" s="297" t="s">
        <v>527</v>
      </c>
      <c r="E124" s="298">
        <v>0</v>
      </c>
      <c r="F124" s="299">
        <v>1</v>
      </c>
      <c r="G124" s="299">
        <v>3</v>
      </c>
      <c r="H124" s="299">
        <v>4</v>
      </c>
      <c r="I124" s="299">
        <v>45</v>
      </c>
      <c r="J124" s="299">
        <v>8</v>
      </c>
      <c r="K124" s="299">
        <v>1</v>
      </c>
      <c r="L124" s="299">
        <v>0.08</v>
      </c>
      <c r="M124" s="299">
        <v>1.9</v>
      </c>
      <c r="N124" s="299">
        <v>1.98</v>
      </c>
      <c r="O124" s="299"/>
      <c r="P124" s="299" t="s">
        <v>506</v>
      </c>
      <c r="Q124" s="299">
        <v>2</v>
      </c>
      <c r="R124" s="299">
        <v>15.8</v>
      </c>
      <c r="S124" s="300">
        <v>93</v>
      </c>
      <c r="Y124" s="309"/>
    </row>
    <row r="125" spans="2:25" ht="15" customHeight="1">
      <c r="B125" s="462"/>
      <c r="C125" s="459"/>
      <c r="D125" s="297" t="s">
        <v>528</v>
      </c>
      <c r="E125" s="298">
        <v>0</v>
      </c>
      <c r="F125" s="299">
        <v>0</v>
      </c>
      <c r="G125" s="299">
        <v>3</v>
      </c>
      <c r="H125" s="299">
        <v>3</v>
      </c>
      <c r="I125" s="299">
        <v>45</v>
      </c>
      <c r="J125" s="299">
        <v>4</v>
      </c>
      <c r="K125" s="299">
        <v>3</v>
      </c>
      <c r="L125" s="299">
        <v>7.0000000000000007E-2</v>
      </c>
      <c r="M125" s="299">
        <v>1.9</v>
      </c>
      <c r="N125" s="299">
        <v>1.97</v>
      </c>
      <c r="O125" s="299"/>
      <c r="P125" s="299" t="s">
        <v>493</v>
      </c>
      <c r="Q125" s="299">
        <v>2.2999999999999998</v>
      </c>
      <c r="R125" s="299">
        <v>15.3</v>
      </c>
      <c r="S125" s="300">
        <v>93</v>
      </c>
      <c r="Y125" s="309"/>
    </row>
    <row r="126" spans="2:25" ht="15" customHeight="1">
      <c r="B126" s="462"/>
      <c r="C126" s="460"/>
      <c r="D126" s="297" t="s">
        <v>529</v>
      </c>
      <c r="E126" s="298">
        <v>0</v>
      </c>
      <c r="F126" s="299">
        <v>0</v>
      </c>
      <c r="G126" s="299">
        <v>3</v>
      </c>
      <c r="H126" s="299">
        <v>3</v>
      </c>
      <c r="I126" s="299">
        <v>46</v>
      </c>
      <c r="J126" s="299">
        <v>9</v>
      </c>
      <c r="K126" s="299">
        <v>8</v>
      </c>
      <c r="L126" s="299">
        <v>0.09</v>
      </c>
      <c r="M126" s="299">
        <v>1.93</v>
      </c>
      <c r="N126" s="299">
        <v>2.02</v>
      </c>
      <c r="O126" s="299"/>
      <c r="P126" s="299" t="s">
        <v>493</v>
      </c>
      <c r="Q126" s="299">
        <v>2.8</v>
      </c>
      <c r="R126" s="299">
        <v>14.8</v>
      </c>
      <c r="S126" s="300">
        <v>93</v>
      </c>
      <c r="Y126" s="309"/>
    </row>
    <row r="127" spans="2:25" ht="15" customHeight="1">
      <c r="B127" s="462"/>
      <c r="C127" s="458">
        <v>42501</v>
      </c>
      <c r="D127" s="293" t="s">
        <v>492</v>
      </c>
      <c r="E127" s="294">
        <v>0</v>
      </c>
      <c r="F127" s="295">
        <v>0</v>
      </c>
      <c r="G127" s="295">
        <v>2</v>
      </c>
      <c r="H127" s="295">
        <v>2</v>
      </c>
      <c r="I127" s="295">
        <v>47</v>
      </c>
      <c r="J127" s="295">
        <v>11</v>
      </c>
      <c r="K127" s="295">
        <v>3</v>
      </c>
      <c r="L127" s="295">
        <v>7.0000000000000007E-2</v>
      </c>
      <c r="M127" s="295">
        <v>1.92</v>
      </c>
      <c r="N127" s="295">
        <v>1.99</v>
      </c>
      <c r="O127" s="295"/>
      <c r="P127" s="295" t="s">
        <v>498</v>
      </c>
      <c r="Q127" s="295">
        <v>2.1</v>
      </c>
      <c r="R127" s="295">
        <v>14.4</v>
      </c>
      <c r="S127" s="296">
        <v>94</v>
      </c>
      <c r="Y127" s="309"/>
    </row>
    <row r="128" spans="2:25" ht="15" customHeight="1">
      <c r="B128" s="462"/>
      <c r="C128" s="459"/>
      <c r="D128" s="297" t="s">
        <v>495</v>
      </c>
      <c r="E128" s="298">
        <v>0</v>
      </c>
      <c r="F128" s="299">
        <v>0</v>
      </c>
      <c r="G128" s="299">
        <v>2</v>
      </c>
      <c r="H128" s="299">
        <v>2</v>
      </c>
      <c r="I128" s="299">
        <v>48</v>
      </c>
      <c r="J128" s="299">
        <v>8</v>
      </c>
      <c r="K128" s="299">
        <v>1</v>
      </c>
      <c r="L128" s="299">
        <v>0.08</v>
      </c>
      <c r="M128" s="299">
        <v>1.92</v>
      </c>
      <c r="N128" s="299">
        <v>2</v>
      </c>
      <c r="O128" s="299"/>
      <c r="P128" s="299" t="s">
        <v>498</v>
      </c>
      <c r="Q128" s="299">
        <v>2.2999999999999998</v>
      </c>
      <c r="R128" s="299">
        <v>14.6</v>
      </c>
      <c r="S128" s="300">
        <v>94</v>
      </c>
      <c r="Y128" s="309"/>
    </row>
    <row r="129" spans="2:25" ht="15" customHeight="1">
      <c r="B129" s="462"/>
      <c r="C129" s="459"/>
      <c r="D129" s="297" t="s">
        <v>497</v>
      </c>
      <c r="E129" s="298">
        <v>0</v>
      </c>
      <c r="F129" s="299">
        <v>0</v>
      </c>
      <c r="G129" s="299">
        <v>2</v>
      </c>
      <c r="H129" s="299">
        <v>2</v>
      </c>
      <c r="I129" s="299">
        <v>47</v>
      </c>
      <c r="J129" s="299">
        <v>4</v>
      </c>
      <c r="K129" s="299">
        <v>3</v>
      </c>
      <c r="L129" s="299">
        <v>7.0000000000000007E-2</v>
      </c>
      <c r="M129" s="299">
        <v>1.92</v>
      </c>
      <c r="N129" s="299">
        <v>1.99</v>
      </c>
      <c r="O129" s="299"/>
      <c r="P129" s="299" t="s">
        <v>498</v>
      </c>
      <c r="Q129" s="299">
        <v>2.5</v>
      </c>
      <c r="R129" s="299">
        <v>14.3</v>
      </c>
      <c r="S129" s="300">
        <v>94</v>
      </c>
      <c r="Y129" s="309"/>
    </row>
    <row r="130" spans="2:25" ht="15" customHeight="1">
      <c r="B130" s="462"/>
      <c r="C130" s="459"/>
      <c r="D130" s="297" t="s">
        <v>500</v>
      </c>
      <c r="E130" s="298" t="s">
        <v>501</v>
      </c>
      <c r="F130" s="299">
        <v>0</v>
      </c>
      <c r="G130" s="299">
        <v>2</v>
      </c>
      <c r="H130" s="299">
        <v>2</v>
      </c>
      <c r="I130" s="299">
        <v>44</v>
      </c>
      <c r="J130" s="299">
        <v>8</v>
      </c>
      <c r="K130" s="299">
        <v>-1</v>
      </c>
      <c r="L130" s="299">
        <v>0.05</v>
      </c>
      <c r="M130" s="299">
        <v>1.94</v>
      </c>
      <c r="N130" s="299">
        <v>1.99</v>
      </c>
      <c r="O130" s="299"/>
      <c r="P130" s="299" t="s">
        <v>506</v>
      </c>
      <c r="Q130" s="299">
        <v>1.5</v>
      </c>
      <c r="R130" s="299">
        <v>14.5</v>
      </c>
      <c r="S130" s="300">
        <v>95</v>
      </c>
      <c r="Y130" s="309"/>
    </row>
    <row r="131" spans="2:25" ht="15" customHeight="1">
      <c r="B131" s="462"/>
      <c r="C131" s="459"/>
      <c r="D131" s="297" t="s">
        <v>503</v>
      </c>
      <c r="E131" s="298">
        <v>0</v>
      </c>
      <c r="F131" s="299">
        <v>0</v>
      </c>
      <c r="G131" s="299">
        <v>2</v>
      </c>
      <c r="H131" s="299">
        <v>2</v>
      </c>
      <c r="I131" s="299">
        <v>47</v>
      </c>
      <c r="J131" s="299">
        <v>9</v>
      </c>
      <c r="K131" s="299">
        <v>-2</v>
      </c>
      <c r="L131" s="299">
        <v>0.08</v>
      </c>
      <c r="M131" s="299">
        <v>1.92</v>
      </c>
      <c r="N131" s="299">
        <v>2</v>
      </c>
      <c r="O131" s="299"/>
      <c r="P131" s="299" t="s">
        <v>506</v>
      </c>
      <c r="Q131" s="299">
        <v>2.1</v>
      </c>
      <c r="R131" s="299">
        <v>14.6</v>
      </c>
      <c r="S131" s="300">
        <v>95</v>
      </c>
      <c r="Y131" s="309"/>
    </row>
    <row r="132" spans="2:25" ht="15" customHeight="1">
      <c r="B132" s="462"/>
      <c r="C132" s="459"/>
      <c r="D132" s="297" t="s">
        <v>505</v>
      </c>
      <c r="E132" s="298">
        <v>0</v>
      </c>
      <c r="F132" s="299">
        <v>0</v>
      </c>
      <c r="G132" s="299">
        <v>3</v>
      </c>
      <c r="H132" s="299">
        <v>3</v>
      </c>
      <c r="I132" s="299">
        <v>53</v>
      </c>
      <c r="J132" s="299">
        <v>7</v>
      </c>
      <c r="K132" s="299">
        <v>3</v>
      </c>
      <c r="L132" s="299">
        <v>0.06</v>
      </c>
      <c r="M132" s="299">
        <v>1.9</v>
      </c>
      <c r="N132" s="299">
        <v>1.96</v>
      </c>
      <c r="O132" s="299"/>
      <c r="P132" s="299" t="s">
        <v>493</v>
      </c>
      <c r="Q132" s="299">
        <v>2.1</v>
      </c>
      <c r="R132" s="299">
        <v>14.6</v>
      </c>
      <c r="S132" s="300">
        <v>96</v>
      </c>
      <c r="Y132" s="309"/>
    </row>
    <row r="133" spans="2:25" ht="15" customHeight="1">
      <c r="B133" s="462"/>
      <c r="C133" s="459"/>
      <c r="D133" s="297" t="s">
        <v>508</v>
      </c>
      <c r="E133" s="298">
        <v>0</v>
      </c>
      <c r="F133" s="299">
        <v>0</v>
      </c>
      <c r="G133" s="299">
        <v>4</v>
      </c>
      <c r="H133" s="299">
        <v>4</v>
      </c>
      <c r="I133" s="299">
        <v>49</v>
      </c>
      <c r="J133" s="299">
        <v>13</v>
      </c>
      <c r="K133" s="299">
        <v>3</v>
      </c>
      <c r="L133" s="299">
        <v>0.08</v>
      </c>
      <c r="M133" s="299">
        <v>1.9</v>
      </c>
      <c r="N133" s="299">
        <v>1.98</v>
      </c>
      <c r="O133" s="299"/>
      <c r="P133" s="299" t="s">
        <v>498</v>
      </c>
      <c r="Q133" s="299">
        <v>3.3</v>
      </c>
      <c r="R133" s="299">
        <v>14.5</v>
      </c>
      <c r="S133" s="300">
        <v>95</v>
      </c>
      <c r="Y133" s="309"/>
    </row>
    <row r="134" spans="2:25" ht="15" customHeight="1">
      <c r="B134" s="462"/>
      <c r="C134" s="459"/>
      <c r="D134" s="297" t="s">
        <v>510</v>
      </c>
      <c r="E134" s="298">
        <v>0</v>
      </c>
      <c r="F134" s="299">
        <v>0</v>
      </c>
      <c r="G134" s="299">
        <v>4</v>
      </c>
      <c r="H134" s="299">
        <v>4</v>
      </c>
      <c r="I134" s="299">
        <v>49</v>
      </c>
      <c r="J134" s="299">
        <v>8</v>
      </c>
      <c r="K134" s="299">
        <v>1</v>
      </c>
      <c r="L134" s="299">
        <v>0.08</v>
      </c>
      <c r="M134" s="299">
        <v>1.91</v>
      </c>
      <c r="N134" s="299">
        <v>1.99</v>
      </c>
      <c r="O134" s="299"/>
      <c r="P134" s="299" t="s">
        <v>498</v>
      </c>
      <c r="Q134" s="299">
        <v>2.7</v>
      </c>
      <c r="R134" s="299">
        <v>14.8</v>
      </c>
      <c r="S134" s="300">
        <v>95</v>
      </c>
      <c r="Y134" s="309"/>
    </row>
    <row r="135" spans="2:25" ht="15" customHeight="1">
      <c r="B135" s="462"/>
      <c r="C135" s="459"/>
      <c r="D135" s="297" t="s">
        <v>511</v>
      </c>
      <c r="E135" s="298">
        <v>0</v>
      </c>
      <c r="F135" s="299">
        <v>0</v>
      </c>
      <c r="G135" s="299">
        <v>5</v>
      </c>
      <c r="H135" s="299">
        <v>5</v>
      </c>
      <c r="I135" s="299">
        <v>47</v>
      </c>
      <c r="J135" s="299">
        <v>14</v>
      </c>
      <c r="K135" s="299">
        <v>5</v>
      </c>
      <c r="L135" s="299">
        <v>0.1</v>
      </c>
      <c r="M135" s="299">
        <v>1.9</v>
      </c>
      <c r="N135" s="299">
        <v>2</v>
      </c>
      <c r="O135" s="299"/>
      <c r="P135" s="299" t="s">
        <v>498</v>
      </c>
      <c r="Q135" s="299">
        <v>2.6</v>
      </c>
      <c r="R135" s="299">
        <v>15.3</v>
      </c>
      <c r="S135" s="300">
        <v>94</v>
      </c>
      <c r="Y135" s="309"/>
    </row>
    <row r="136" spans="2:25" ht="15" customHeight="1" thickBot="1">
      <c r="B136" s="462"/>
      <c r="C136" s="459"/>
      <c r="D136" s="310" t="s">
        <v>512</v>
      </c>
      <c r="E136" s="311">
        <v>0</v>
      </c>
      <c r="F136" s="304">
        <v>1</v>
      </c>
      <c r="G136" s="304">
        <v>7</v>
      </c>
      <c r="H136" s="304">
        <v>8</v>
      </c>
      <c r="I136" s="304">
        <v>41</v>
      </c>
      <c r="J136" s="304">
        <v>13</v>
      </c>
      <c r="K136" s="304">
        <v>2</v>
      </c>
      <c r="L136" s="304">
        <v>0.09</v>
      </c>
      <c r="M136" s="304">
        <v>1.93</v>
      </c>
      <c r="N136" s="304">
        <v>2.02</v>
      </c>
      <c r="O136" s="304"/>
      <c r="P136" s="304" t="s">
        <v>506</v>
      </c>
      <c r="Q136" s="304">
        <v>1.7</v>
      </c>
      <c r="R136" s="304">
        <v>16.100000000000001</v>
      </c>
      <c r="S136" s="305">
        <v>91</v>
      </c>
      <c r="Y136" s="309"/>
    </row>
    <row r="137" spans="2:25" ht="15" customHeight="1">
      <c r="B137" s="462" t="s">
        <v>537</v>
      </c>
      <c r="C137" s="459"/>
      <c r="D137" s="293" t="s">
        <v>514</v>
      </c>
      <c r="E137" s="294">
        <v>0</v>
      </c>
      <c r="F137" s="295">
        <v>1</v>
      </c>
      <c r="G137" s="295">
        <v>7</v>
      </c>
      <c r="H137" s="295">
        <v>8</v>
      </c>
      <c r="I137" s="295">
        <v>39</v>
      </c>
      <c r="J137" s="295">
        <v>11</v>
      </c>
      <c r="K137" s="295">
        <v>8</v>
      </c>
      <c r="L137" s="295">
        <v>0.09</v>
      </c>
      <c r="M137" s="295">
        <v>1.92</v>
      </c>
      <c r="N137" s="295">
        <v>2.0099999999999998</v>
      </c>
      <c r="O137" s="295"/>
      <c r="P137" s="295" t="s">
        <v>498</v>
      </c>
      <c r="Q137" s="295">
        <v>2.5</v>
      </c>
      <c r="R137" s="295">
        <v>16.600000000000001</v>
      </c>
      <c r="S137" s="296">
        <v>89</v>
      </c>
      <c r="Y137" s="309"/>
    </row>
    <row r="138" spans="2:25" ht="15" customHeight="1">
      <c r="B138" s="462"/>
      <c r="C138" s="459"/>
      <c r="D138" s="297" t="s">
        <v>516</v>
      </c>
      <c r="E138" s="298">
        <v>0</v>
      </c>
      <c r="F138" s="299">
        <v>2</v>
      </c>
      <c r="G138" s="299">
        <v>7</v>
      </c>
      <c r="H138" s="299">
        <v>9</v>
      </c>
      <c r="I138" s="299">
        <v>34</v>
      </c>
      <c r="J138" s="299">
        <v>11</v>
      </c>
      <c r="K138" s="299">
        <v>-1</v>
      </c>
      <c r="L138" s="299">
        <v>0.09</v>
      </c>
      <c r="M138" s="299">
        <v>1.94</v>
      </c>
      <c r="N138" s="299">
        <v>2.0299999999999998</v>
      </c>
      <c r="O138" s="299"/>
      <c r="P138" s="299" t="s">
        <v>498</v>
      </c>
      <c r="Q138" s="299">
        <v>1.6</v>
      </c>
      <c r="R138" s="299">
        <v>17.7</v>
      </c>
      <c r="S138" s="300">
        <v>89</v>
      </c>
      <c r="Y138" s="309"/>
    </row>
    <row r="139" spans="2:25" ht="15" customHeight="1">
      <c r="B139" s="462"/>
      <c r="C139" s="459"/>
      <c r="D139" s="297" t="s">
        <v>517</v>
      </c>
      <c r="E139" s="298">
        <v>0</v>
      </c>
      <c r="F139" s="299">
        <v>3</v>
      </c>
      <c r="G139" s="299">
        <v>9</v>
      </c>
      <c r="H139" s="299">
        <v>12</v>
      </c>
      <c r="I139" s="299">
        <v>30</v>
      </c>
      <c r="J139" s="299">
        <v>18</v>
      </c>
      <c r="K139" s="299">
        <v>5</v>
      </c>
      <c r="L139" s="299">
        <v>0.09</v>
      </c>
      <c r="M139" s="299">
        <v>1.94</v>
      </c>
      <c r="N139" s="299">
        <v>2.0299999999999998</v>
      </c>
      <c r="O139" s="299"/>
      <c r="P139" s="299" t="s">
        <v>493</v>
      </c>
      <c r="Q139" s="299">
        <v>1.4</v>
      </c>
      <c r="R139" s="299">
        <v>18.7</v>
      </c>
      <c r="S139" s="300">
        <v>87</v>
      </c>
      <c r="Y139" s="309"/>
    </row>
    <row r="140" spans="2:25" ht="15" customHeight="1">
      <c r="B140" s="462"/>
      <c r="C140" s="459"/>
      <c r="D140" s="297" t="s">
        <v>519</v>
      </c>
      <c r="E140" s="298">
        <v>0</v>
      </c>
      <c r="F140" s="299">
        <v>2</v>
      </c>
      <c r="G140" s="299">
        <v>8</v>
      </c>
      <c r="H140" s="299">
        <v>10</v>
      </c>
      <c r="I140" s="299">
        <v>32</v>
      </c>
      <c r="J140" s="299">
        <v>9</v>
      </c>
      <c r="K140" s="299">
        <v>6</v>
      </c>
      <c r="L140" s="299">
        <v>0.1</v>
      </c>
      <c r="M140" s="299">
        <v>1.94</v>
      </c>
      <c r="N140" s="299">
        <v>2.04</v>
      </c>
      <c r="O140" s="299"/>
      <c r="P140" s="299" t="s">
        <v>498</v>
      </c>
      <c r="Q140" s="299">
        <v>1.8</v>
      </c>
      <c r="R140" s="299">
        <v>19.8</v>
      </c>
      <c r="S140" s="300">
        <v>86</v>
      </c>
      <c r="Y140" s="309"/>
    </row>
    <row r="141" spans="2:25" ht="15" customHeight="1">
      <c r="B141" s="462"/>
      <c r="C141" s="459"/>
      <c r="D141" s="297" t="s">
        <v>520</v>
      </c>
      <c r="E141" s="298">
        <v>0</v>
      </c>
      <c r="F141" s="299">
        <v>2</v>
      </c>
      <c r="G141" s="299">
        <v>9</v>
      </c>
      <c r="H141" s="299">
        <v>11</v>
      </c>
      <c r="I141" s="299">
        <v>32</v>
      </c>
      <c r="J141" s="299">
        <v>19</v>
      </c>
      <c r="K141" s="299">
        <v>12</v>
      </c>
      <c r="L141" s="299">
        <v>0.1</v>
      </c>
      <c r="M141" s="299">
        <v>1.94</v>
      </c>
      <c r="N141" s="299">
        <v>2.04</v>
      </c>
      <c r="O141" s="299"/>
      <c r="P141" s="299" t="s">
        <v>493</v>
      </c>
      <c r="Q141" s="299">
        <v>1.8</v>
      </c>
      <c r="R141" s="299">
        <v>19.5</v>
      </c>
      <c r="S141" s="300">
        <v>90</v>
      </c>
      <c r="Y141" s="309"/>
    </row>
    <row r="142" spans="2:25" ht="15" customHeight="1">
      <c r="B142" s="462"/>
      <c r="C142" s="459"/>
      <c r="D142" s="297" t="s">
        <v>521</v>
      </c>
      <c r="E142" s="298">
        <v>0</v>
      </c>
      <c r="F142" s="299">
        <v>2</v>
      </c>
      <c r="G142" s="299">
        <v>11</v>
      </c>
      <c r="H142" s="299">
        <v>13</v>
      </c>
      <c r="I142" s="299">
        <v>28</v>
      </c>
      <c r="J142" s="299">
        <v>17</v>
      </c>
      <c r="K142" s="299">
        <v>7</v>
      </c>
      <c r="L142" s="299">
        <v>0.1</v>
      </c>
      <c r="M142" s="299">
        <v>1.96</v>
      </c>
      <c r="N142" s="299">
        <v>2.06</v>
      </c>
      <c r="O142" s="299"/>
      <c r="P142" s="299" t="s">
        <v>506</v>
      </c>
      <c r="Q142" s="299">
        <v>1.6</v>
      </c>
      <c r="R142" s="299">
        <v>19.7</v>
      </c>
      <c r="S142" s="300">
        <v>90</v>
      </c>
      <c r="Y142" s="309"/>
    </row>
    <row r="143" spans="2:25" ht="15" customHeight="1">
      <c r="B143" s="462"/>
      <c r="C143" s="459"/>
      <c r="D143" s="297" t="s">
        <v>522</v>
      </c>
      <c r="E143" s="298">
        <v>0</v>
      </c>
      <c r="F143" s="299">
        <v>3</v>
      </c>
      <c r="G143" s="299">
        <v>11</v>
      </c>
      <c r="H143" s="299">
        <v>14</v>
      </c>
      <c r="I143" s="299">
        <v>27</v>
      </c>
      <c r="J143" s="299">
        <v>15</v>
      </c>
      <c r="K143" s="299">
        <v>10</v>
      </c>
      <c r="L143" s="299">
        <v>0.12</v>
      </c>
      <c r="M143" s="299">
        <v>1.96</v>
      </c>
      <c r="N143" s="299">
        <v>2.08</v>
      </c>
      <c r="O143" s="299"/>
      <c r="P143" s="299" t="s">
        <v>498</v>
      </c>
      <c r="Q143" s="299">
        <v>1.2</v>
      </c>
      <c r="R143" s="299">
        <v>19.7</v>
      </c>
      <c r="S143" s="300">
        <v>89</v>
      </c>
      <c r="Y143" s="309"/>
    </row>
    <row r="144" spans="2:25" ht="15" customHeight="1">
      <c r="B144" s="462"/>
      <c r="C144" s="459"/>
      <c r="D144" s="297" t="s">
        <v>523</v>
      </c>
      <c r="E144" s="298">
        <v>0</v>
      </c>
      <c r="F144" s="299">
        <v>2</v>
      </c>
      <c r="G144" s="299">
        <v>11</v>
      </c>
      <c r="H144" s="299">
        <v>13</v>
      </c>
      <c r="I144" s="299">
        <v>26</v>
      </c>
      <c r="J144" s="299">
        <v>21</v>
      </c>
      <c r="K144" s="299">
        <v>14</v>
      </c>
      <c r="L144" s="299">
        <v>0.14000000000000001</v>
      </c>
      <c r="M144" s="299">
        <v>1.98</v>
      </c>
      <c r="N144" s="299">
        <v>2.12</v>
      </c>
      <c r="O144" s="299"/>
      <c r="P144" s="299" t="s">
        <v>498</v>
      </c>
      <c r="Q144" s="299">
        <v>1.8</v>
      </c>
      <c r="R144" s="299">
        <v>19.399999999999999</v>
      </c>
      <c r="S144" s="300">
        <v>89</v>
      </c>
      <c r="Y144" s="309"/>
    </row>
    <row r="145" spans="2:25" ht="15" customHeight="1">
      <c r="B145" s="462"/>
      <c r="C145" s="459"/>
      <c r="D145" s="297" t="s">
        <v>524</v>
      </c>
      <c r="E145" s="298">
        <v>0</v>
      </c>
      <c r="F145" s="299">
        <v>1</v>
      </c>
      <c r="G145" s="299">
        <v>9</v>
      </c>
      <c r="H145" s="299">
        <v>10</v>
      </c>
      <c r="I145" s="299">
        <v>22</v>
      </c>
      <c r="J145" s="299">
        <v>24</v>
      </c>
      <c r="K145" s="299">
        <v>10</v>
      </c>
      <c r="L145" s="299">
        <v>0.14000000000000001</v>
      </c>
      <c r="M145" s="299">
        <v>1.98</v>
      </c>
      <c r="N145" s="299">
        <v>2.12</v>
      </c>
      <c r="O145" s="299"/>
      <c r="P145" s="299" t="s">
        <v>498</v>
      </c>
      <c r="Q145" s="299">
        <v>1.3</v>
      </c>
      <c r="R145" s="299">
        <v>19</v>
      </c>
      <c r="S145" s="300">
        <v>85</v>
      </c>
      <c r="Y145" s="309"/>
    </row>
    <row r="146" spans="2:25" ht="15" customHeight="1">
      <c r="B146" s="462"/>
      <c r="C146" s="459"/>
      <c r="D146" s="297" t="s">
        <v>525</v>
      </c>
      <c r="E146" s="298">
        <v>0</v>
      </c>
      <c r="F146" s="299">
        <v>1</v>
      </c>
      <c r="G146" s="299">
        <v>9</v>
      </c>
      <c r="H146" s="299">
        <v>10</v>
      </c>
      <c r="I146" s="299">
        <v>22</v>
      </c>
      <c r="J146" s="299">
        <v>20</v>
      </c>
      <c r="K146" s="299">
        <v>8</v>
      </c>
      <c r="L146" s="299">
        <v>0.11</v>
      </c>
      <c r="M146" s="299">
        <v>1.99</v>
      </c>
      <c r="N146" s="299">
        <v>2.1</v>
      </c>
      <c r="O146" s="299"/>
      <c r="P146" s="299" t="s">
        <v>498</v>
      </c>
      <c r="Q146" s="299">
        <v>2.4</v>
      </c>
      <c r="R146" s="299">
        <v>19.100000000000001</v>
      </c>
      <c r="S146" s="300">
        <v>80</v>
      </c>
      <c r="Y146" s="309"/>
    </row>
    <row r="147" spans="2:25" ht="15" customHeight="1">
      <c r="B147" s="462"/>
      <c r="C147" s="459"/>
      <c r="D147" s="297" t="s">
        <v>526</v>
      </c>
      <c r="E147" s="298">
        <v>0</v>
      </c>
      <c r="F147" s="299">
        <v>0</v>
      </c>
      <c r="G147" s="299">
        <v>4</v>
      </c>
      <c r="H147" s="299">
        <v>4</v>
      </c>
      <c r="I147" s="299">
        <v>32</v>
      </c>
      <c r="J147" s="299">
        <v>18</v>
      </c>
      <c r="K147" s="299">
        <v>5</v>
      </c>
      <c r="L147" s="299">
        <v>0.1</v>
      </c>
      <c r="M147" s="299">
        <v>1.96</v>
      </c>
      <c r="N147" s="299">
        <v>2.06</v>
      </c>
      <c r="O147" s="299"/>
      <c r="P147" s="299" t="s">
        <v>498</v>
      </c>
      <c r="Q147" s="299">
        <v>2.9</v>
      </c>
      <c r="R147" s="299">
        <v>18.5</v>
      </c>
      <c r="S147" s="300">
        <v>75</v>
      </c>
      <c r="Y147" s="309"/>
    </row>
    <row r="148" spans="2:25" ht="15" customHeight="1">
      <c r="B148" s="462"/>
      <c r="C148" s="459"/>
      <c r="D148" s="297" t="s">
        <v>527</v>
      </c>
      <c r="E148" s="298">
        <v>0</v>
      </c>
      <c r="F148" s="299">
        <v>0</v>
      </c>
      <c r="G148" s="299">
        <v>3</v>
      </c>
      <c r="H148" s="299">
        <v>3</v>
      </c>
      <c r="I148" s="299">
        <v>38</v>
      </c>
      <c r="J148" s="299">
        <v>12</v>
      </c>
      <c r="K148" s="299">
        <v>5</v>
      </c>
      <c r="L148" s="299">
        <v>0.08</v>
      </c>
      <c r="M148" s="299">
        <v>1.91</v>
      </c>
      <c r="N148" s="299">
        <v>1.99</v>
      </c>
      <c r="O148" s="299"/>
      <c r="P148" s="299" t="s">
        <v>506</v>
      </c>
      <c r="Q148" s="299">
        <v>2.2000000000000002</v>
      </c>
      <c r="R148" s="299">
        <v>17.8</v>
      </c>
      <c r="S148" s="300">
        <v>79</v>
      </c>
      <c r="Y148" s="309"/>
    </row>
    <row r="149" spans="2:25" ht="15" customHeight="1">
      <c r="B149" s="462"/>
      <c r="C149" s="459"/>
      <c r="D149" s="297" t="s">
        <v>528</v>
      </c>
      <c r="E149" s="298">
        <v>0</v>
      </c>
      <c r="F149" s="299">
        <v>0</v>
      </c>
      <c r="G149" s="299">
        <v>3</v>
      </c>
      <c r="H149" s="299">
        <v>3</v>
      </c>
      <c r="I149" s="299">
        <v>41</v>
      </c>
      <c r="J149" s="299">
        <v>18</v>
      </c>
      <c r="K149" s="299">
        <v>6</v>
      </c>
      <c r="L149" s="299">
        <v>0.08</v>
      </c>
      <c r="M149" s="299">
        <v>1.9</v>
      </c>
      <c r="N149" s="299">
        <v>1.98</v>
      </c>
      <c r="O149" s="299"/>
      <c r="P149" s="299" t="s">
        <v>506</v>
      </c>
      <c r="Q149" s="299">
        <v>2.7</v>
      </c>
      <c r="R149" s="299">
        <v>17</v>
      </c>
      <c r="S149" s="300">
        <v>83</v>
      </c>
      <c r="Y149" s="309"/>
    </row>
    <row r="150" spans="2:25" ht="15" customHeight="1">
      <c r="B150" s="462"/>
      <c r="C150" s="460"/>
      <c r="D150" s="297" t="s">
        <v>529</v>
      </c>
      <c r="E150" s="298">
        <v>0</v>
      </c>
      <c r="F150" s="299">
        <v>0</v>
      </c>
      <c r="G150" s="299">
        <v>2</v>
      </c>
      <c r="H150" s="299">
        <v>2</v>
      </c>
      <c r="I150" s="299">
        <v>42</v>
      </c>
      <c r="J150" s="299">
        <v>10</v>
      </c>
      <c r="K150" s="299">
        <v>7</v>
      </c>
      <c r="L150" s="299">
        <v>7.0000000000000007E-2</v>
      </c>
      <c r="M150" s="299">
        <v>1.9</v>
      </c>
      <c r="N150" s="299">
        <v>1.97</v>
      </c>
      <c r="O150" s="299"/>
      <c r="P150" s="299" t="s">
        <v>506</v>
      </c>
      <c r="Q150" s="299">
        <v>1.7</v>
      </c>
      <c r="R150" s="299">
        <v>16.3</v>
      </c>
      <c r="S150" s="300">
        <v>90</v>
      </c>
      <c r="Y150" s="309"/>
    </row>
    <row r="151" spans="2:25" ht="15" customHeight="1">
      <c r="B151" s="462"/>
      <c r="C151" s="458">
        <v>42502</v>
      </c>
      <c r="D151" s="297" t="s">
        <v>492</v>
      </c>
      <c r="E151" s="298">
        <v>0</v>
      </c>
      <c r="F151" s="299">
        <v>0</v>
      </c>
      <c r="G151" s="299">
        <v>2</v>
      </c>
      <c r="H151" s="299">
        <v>2</v>
      </c>
      <c r="I151" s="299">
        <v>42</v>
      </c>
      <c r="J151" s="299">
        <v>10</v>
      </c>
      <c r="K151" s="299">
        <v>2</v>
      </c>
      <c r="L151" s="299">
        <v>0.06</v>
      </c>
      <c r="M151" s="299">
        <v>1.9</v>
      </c>
      <c r="N151" s="299">
        <v>1.96</v>
      </c>
      <c r="O151" s="299"/>
      <c r="P151" s="299" t="s">
        <v>506</v>
      </c>
      <c r="Q151" s="299">
        <v>1.2</v>
      </c>
      <c r="R151" s="299">
        <v>15.3</v>
      </c>
      <c r="S151" s="300">
        <v>93</v>
      </c>
      <c r="Y151" s="309"/>
    </row>
    <row r="152" spans="2:25" ht="15" customHeight="1">
      <c r="B152" s="462"/>
      <c r="C152" s="459"/>
      <c r="D152" s="297" t="s">
        <v>495</v>
      </c>
      <c r="E152" s="298">
        <v>0</v>
      </c>
      <c r="F152" s="299">
        <v>0</v>
      </c>
      <c r="G152" s="299">
        <v>2</v>
      </c>
      <c r="H152" s="299">
        <v>2</v>
      </c>
      <c r="I152" s="299">
        <v>41</v>
      </c>
      <c r="J152" s="299">
        <v>7</v>
      </c>
      <c r="K152" s="299">
        <v>4</v>
      </c>
      <c r="L152" s="299">
        <v>7.0000000000000007E-2</v>
      </c>
      <c r="M152" s="299">
        <v>1.9</v>
      </c>
      <c r="N152" s="299">
        <v>1.97</v>
      </c>
      <c r="O152" s="299"/>
      <c r="P152" s="299" t="s">
        <v>506</v>
      </c>
      <c r="Q152" s="299">
        <v>0.6</v>
      </c>
      <c r="R152" s="299">
        <v>14</v>
      </c>
      <c r="S152" s="300">
        <v>94</v>
      </c>
      <c r="Y152" s="309"/>
    </row>
    <row r="153" spans="2:25" ht="15" customHeight="1">
      <c r="B153" s="462"/>
      <c r="C153" s="459"/>
      <c r="D153" s="297" t="s">
        <v>497</v>
      </c>
      <c r="E153" s="298">
        <v>0</v>
      </c>
      <c r="F153" s="299">
        <v>0</v>
      </c>
      <c r="G153" s="299">
        <v>3</v>
      </c>
      <c r="H153" s="299">
        <v>3</v>
      </c>
      <c r="I153" s="299">
        <v>34</v>
      </c>
      <c r="J153" s="299">
        <v>17</v>
      </c>
      <c r="K153" s="299">
        <v>6</v>
      </c>
      <c r="L153" s="299">
        <v>0.1</v>
      </c>
      <c r="M153" s="299">
        <v>1.92</v>
      </c>
      <c r="N153" s="299">
        <v>2.02</v>
      </c>
      <c r="O153" s="299"/>
      <c r="P153" s="299" t="s">
        <v>498</v>
      </c>
      <c r="Q153" s="299">
        <v>0.9</v>
      </c>
      <c r="R153" s="299">
        <v>13.5</v>
      </c>
      <c r="S153" s="300">
        <v>94</v>
      </c>
      <c r="Y153" s="309"/>
    </row>
    <row r="154" spans="2:25" ht="15" customHeight="1">
      <c r="B154" s="462"/>
      <c r="C154" s="459"/>
      <c r="D154" s="297" t="s">
        <v>500</v>
      </c>
      <c r="E154" s="298">
        <v>0</v>
      </c>
      <c r="F154" s="299">
        <v>0</v>
      </c>
      <c r="G154" s="299">
        <v>4</v>
      </c>
      <c r="H154" s="299">
        <v>4</v>
      </c>
      <c r="I154" s="299">
        <v>31</v>
      </c>
      <c r="J154" s="299">
        <v>9</v>
      </c>
      <c r="K154" s="299">
        <v>1</v>
      </c>
      <c r="L154" s="299">
        <v>0.08</v>
      </c>
      <c r="M154" s="299">
        <v>1.98</v>
      </c>
      <c r="N154" s="299">
        <v>2.06</v>
      </c>
      <c r="O154" s="299"/>
      <c r="P154" s="299" t="s">
        <v>535</v>
      </c>
      <c r="Q154" s="299">
        <v>0.5</v>
      </c>
      <c r="R154" s="299">
        <v>12.1</v>
      </c>
      <c r="S154" s="300">
        <v>94</v>
      </c>
      <c r="Y154" s="309"/>
    </row>
    <row r="155" spans="2:25" ht="15" customHeight="1">
      <c r="B155" s="462"/>
      <c r="C155" s="459"/>
      <c r="D155" s="297" t="s">
        <v>503</v>
      </c>
      <c r="E155" s="298">
        <v>0</v>
      </c>
      <c r="F155" s="299">
        <v>1</v>
      </c>
      <c r="G155" s="299">
        <v>8</v>
      </c>
      <c r="H155" s="299">
        <v>9</v>
      </c>
      <c r="I155" s="299">
        <v>25</v>
      </c>
      <c r="J155" s="299">
        <v>10</v>
      </c>
      <c r="K155" s="299">
        <v>1</v>
      </c>
      <c r="L155" s="299">
        <v>0.1</v>
      </c>
      <c r="M155" s="299">
        <v>1.97</v>
      </c>
      <c r="N155" s="299">
        <v>2.0699999999999998</v>
      </c>
      <c r="O155" s="299"/>
      <c r="P155" s="299" t="s">
        <v>493</v>
      </c>
      <c r="Q155" s="299">
        <v>0.5</v>
      </c>
      <c r="R155" s="299">
        <v>11.7</v>
      </c>
      <c r="S155" s="300">
        <v>94</v>
      </c>
      <c r="Y155" s="309"/>
    </row>
    <row r="156" spans="2:25" ht="15" customHeight="1">
      <c r="B156" s="462"/>
      <c r="C156" s="459"/>
      <c r="D156" s="297" t="s">
        <v>505</v>
      </c>
      <c r="E156" s="298">
        <v>0</v>
      </c>
      <c r="F156" s="299">
        <v>1</v>
      </c>
      <c r="G156" s="299">
        <v>7</v>
      </c>
      <c r="H156" s="299">
        <v>8</v>
      </c>
      <c r="I156" s="299">
        <v>28</v>
      </c>
      <c r="J156" s="299">
        <v>10</v>
      </c>
      <c r="K156" s="299">
        <v>2</v>
      </c>
      <c r="L156" s="299">
        <v>0.09</v>
      </c>
      <c r="M156" s="299">
        <v>1.94</v>
      </c>
      <c r="N156" s="299">
        <v>2.0299999999999998</v>
      </c>
      <c r="O156" s="299"/>
      <c r="P156" s="299" t="s">
        <v>506</v>
      </c>
      <c r="Q156" s="299">
        <v>1.3</v>
      </c>
      <c r="R156" s="299">
        <v>14.7</v>
      </c>
      <c r="S156" s="300">
        <v>87</v>
      </c>
      <c r="Y156" s="309"/>
    </row>
    <row r="157" spans="2:25" ht="15" customHeight="1">
      <c r="B157" s="462"/>
      <c r="C157" s="459"/>
      <c r="D157" s="297" t="s">
        <v>508</v>
      </c>
      <c r="E157" s="298">
        <v>0</v>
      </c>
      <c r="F157" s="299">
        <v>2</v>
      </c>
      <c r="G157" s="299">
        <v>7</v>
      </c>
      <c r="H157" s="299">
        <v>9</v>
      </c>
      <c r="I157" s="299">
        <v>34</v>
      </c>
      <c r="J157" s="299">
        <v>10</v>
      </c>
      <c r="K157" s="299">
        <v>3</v>
      </c>
      <c r="L157" s="299">
        <v>0.08</v>
      </c>
      <c r="M157" s="299">
        <v>1.93</v>
      </c>
      <c r="N157" s="299">
        <v>2.0099999999999998</v>
      </c>
      <c r="O157" s="299"/>
      <c r="P157" s="299" t="s">
        <v>498</v>
      </c>
      <c r="Q157" s="299">
        <v>1.7</v>
      </c>
      <c r="R157" s="299">
        <v>16.899999999999999</v>
      </c>
      <c r="S157" s="300">
        <v>75</v>
      </c>
      <c r="Y157" s="309"/>
    </row>
    <row r="158" spans="2:25" ht="15" customHeight="1">
      <c r="B158" s="462"/>
      <c r="C158" s="459"/>
      <c r="D158" s="297" t="s">
        <v>510</v>
      </c>
      <c r="E158" s="298">
        <v>0</v>
      </c>
      <c r="F158" s="299">
        <v>0</v>
      </c>
      <c r="G158" s="299">
        <v>4</v>
      </c>
      <c r="H158" s="299">
        <v>4</v>
      </c>
      <c r="I158" s="299">
        <v>46</v>
      </c>
      <c r="J158" s="299">
        <v>6</v>
      </c>
      <c r="K158" s="299">
        <v>-1</v>
      </c>
      <c r="L158" s="299">
        <v>0.09</v>
      </c>
      <c r="M158" s="299">
        <v>1.92</v>
      </c>
      <c r="N158" s="299">
        <v>2.0099999999999998</v>
      </c>
      <c r="O158" s="299"/>
      <c r="P158" s="299" t="s">
        <v>531</v>
      </c>
      <c r="Q158" s="299">
        <v>2.5</v>
      </c>
      <c r="R158" s="299">
        <v>18.600000000000001</v>
      </c>
      <c r="S158" s="300">
        <v>66</v>
      </c>
      <c r="Y158" s="309"/>
    </row>
    <row r="159" spans="2:25" ht="15" customHeight="1">
      <c r="B159" s="462"/>
      <c r="C159" s="459"/>
      <c r="D159" s="297" t="s">
        <v>511</v>
      </c>
      <c r="E159" s="298">
        <v>0</v>
      </c>
      <c r="F159" s="299">
        <v>0</v>
      </c>
      <c r="G159" s="299">
        <v>4</v>
      </c>
      <c r="H159" s="299">
        <v>4</v>
      </c>
      <c r="I159" s="299">
        <v>51</v>
      </c>
      <c r="J159" s="299">
        <v>6</v>
      </c>
      <c r="K159" s="299">
        <v>2</v>
      </c>
      <c r="L159" s="299">
        <v>0.06</v>
      </c>
      <c r="M159" s="299">
        <v>1.91</v>
      </c>
      <c r="N159" s="299">
        <v>1.97</v>
      </c>
      <c r="O159" s="299"/>
      <c r="P159" s="299" t="s">
        <v>498</v>
      </c>
      <c r="Q159" s="299">
        <v>2.4</v>
      </c>
      <c r="R159" s="299">
        <v>20.2</v>
      </c>
      <c r="S159" s="300">
        <v>52</v>
      </c>
      <c r="Y159" s="309"/>
    </row>
    <row r="160" spans="2:25" ht="15" customHeight="1" thickBot="1">
      <c r="B160" s="462"/>
      <c r="C160" s="459"/>
      <c r="D160" s="310" t="s">
        <v>512</v>
      </c>
      <c r="E160" s="311" t="s">
        <v>501</v>
      </c>
      <c r="F160" s="304" t="s">
        <v>501</v>
      </c>
      <c r="G160" s="304" t="s">
        <v>501</v>
      </c>
      <c r="H160" s="304" t="s">
        <v>501</v>
      </c>
      <c r="I160" s="304" t="s">
        <v>501</v>
      </c>
      <c r="J160" s="304">
        <v>5</v>
      </c>
      <c r="K160" s="304">
        <v>1</v>
      </c>
      <c r="L160" s="304" t="s">
        <v>501</v>
      </c>
      <c r="M160" s="304" t="s">
        <v>501</v>
      </c>
      <c r="N160" s="304" t="s">
        <v>501</v>
      </c>
      <c r="O160" s="304"/>
      <c r="P160" s="304" t="s">
        <v>493</v>
      </c>
      <c r="Q160" s="304">
        <v>1.6</v>
      </c>
      <c r="R160" s="304"/>
      <c r="S160" s="305">
        <v>45</v>
      </c>
      <c r="Y160" s="309"/>
    </row>
    <row r="161" spans="2:25" ht="15" customHeight="1">
      <c r="B161" s="462" t="s">
        <v>537</v>
      </c>
      <c r="C161" s="459"/>
      <c r="D161" s="293" t="s">
        <v>514</v>
      </c>
      <c r="E161" s="294">
        <v>1</v>
      </c>
      <c r="F161" s="295" t="s">
        <v>501</v>
      </c>
      <c r="G161" s="295" t="s">
        <v>501</v>
      </c>
      <c r="H161" s="295" t="s">
        <v>501</v>
      </c>
      <c r="I161" s="295" t="s">
        <v>501</v>
      </c>
      <c r="J161" s="295">
        <v>13</v>
      </c>
      <c r="K161" s="295">
        <v>-2</v>
      </c>
      <c r="L161" s="295" t="s">
        <v>501</v>
      </c>
      <c r="M161" s="295" t="s">
        <v>501</v>
      </c>
      <c r="N161" s="295" t="s">
        <v>501</v>
      </c>
      <c r="O161" s="295"/>
      <c r="P161" s="295" t="s">
        <v>533</v>
      </c>
      <c r="Q161" s="295">
        <v>2.7</v>
      </c>
      <c r="R161" s="295">
        <v>23.1</v>
      </c>
      <c r="S161" s="296">
        <v>43</v>
      </c>
      <c r="Y161" s="309"/>
    </row>
    <row r="162" spans="2:25" ht="15" customHeight="1">
      <c r="B162" s="462"/>
      <c r="C162" s="459"/>
      <c r="D162" s="297" t="s">
        <v>516</v>
      </c>
      <c r="E162" s="298">
        <v>1</v>
      </c>
      <c r="F162" s="299">
        <v>0</v>
      </c>
      <c r="G162" s="299">
        <v>4</v>
      </c>
      <c r="H162" s="299">
        <v>4</v>
      </c>
      <c r="I162" s="299">
        <v>56</v>
      </c>
      <c r="J162" s="299">
        <v>9</v>
      </c>
      <c r="K162" s="299">
        <v>-3</v>
      </c>
      <c r="L162" s="299">
        <v>0.11</v>
      </c>
      <c r="M162" s="299">
        <v>1.89</v>
      </c>
      <c r="N162" s="299">
        <v>2</v>
      </c>
      <c r="O162" s="299"/>
      <c r="P162" s="299" t="s">
        <v>518</v>
      </c>
      <c r="Q162" s="299">
        <v>2.9</v>
      </c>
      <c r="R162" s="299">
        <v>23.7</v>
      </c>
      <c r="S162" s="300">
        <v>40</v>
      </c>
      <c r="Y162" s="309"/>
    </row>
    <row r="163" spans="2:25" ht="15" customHeight="1">
      <c r="B163" s="462"/>
      <c r="C163" s="459"/>
      <c r="D163" s="297" t="s">
        <v>517</v>
      </c>
      <c r="E163" s="298">
        <v>0</v>
      </c>
      <c r="F163" s="299">
        <v>0</v>
      </c>
      <c r="G163" s="299">
        <v>2</v>
      </c>
      <c r="H163" s="299">
        <v>2</v>
      </c>
      <c r="I163" s="299">
        <v>58</v>
      </c>
      <c r="J163" s="299">
        <v>11</v>
      </c>
      <c r="K163" s="299">
        <v>7</v>
      </c>
      <c r="L163" s="299">
        <v>0.1</v>
      </c>
      <c r="M163" s="299">
        <v>1.88</v>
      </c>
      <c r="N163" s="299">
        <v>1.98</v>
      </c>
      <c r="O163" s="299"/>
      <c r="P163" s="299" t="s">
        <v>515</v>
      </c>
      <c r="Q163" s="299">
        <v>1.6</v>
      </c>
      <c r="R163" s="299">
        <v>24.5</v>
      </c>
      <c r="S163" s="300">
        <v>38</v>
      </c>
      <c r="Y163" s="309"/>
    </row>
    <row r="164" spans="2:25" ht="15" customHeight="1">
      <c r="B164" s="462"/>
      <c r="C164" s="459"/>
      <c r="D164" s="297" t="s">
        <v>519</v>
      </c>
      <c r="E164" s="298">
        <v>0</v>
      </c>
      <c r="F164" s="299">
        <v>0</v>
      </c>
      <c r="G164" s="299">
        <v>2</v>
      </c>
      <c r="H164" s="299">
        <v>2</v>
      </c>
      <c r="I164" s="299">
        <v>62</v>
      </c>
      <c r="J164" s="299">
        <v>14</v>
      </c>
      <c r="K164" s="299" t="s">
        <v>501</v>
      </c>
      <c r="L164" s="299">
        <v>0.09</v>
      </c>
      <c r="M164" s="299">
        <v>1.87</v>
      </c>
      <c r="N164" s="299">
        <v>1.96</v>
      </c>
      <c r="O164" s="299"/>
      <c r="P164" s="299" t="s">
        <v>538</v>
      </c>
      <c r="Q164" s="299">
        <v>1.7</v>
      </c>
      <c r="R164" s="299">
        <v>25.2</v>
      </c>
      <c r="S164" s="300">
        <v>35</v>
      </c>
      <c r="Y164" s="309"/>
    </row>
    <row r="165" spans="2:25" ht="15" customHeight="1">
      <c r="B165" s="462"/>
      <c r="C165" s="459"/>
      <c r="D165" s="297" t="s">
        <v>520</v>
      </c>
      <c r="E165" s="298">
        <v>0</v>
      </c>
      <c r="F165" s="299">
        <v>0</v>
      </c>
      <c r="G165" s="299">
        <v>3</v>
      </c>
      <c r="H165" s="299">
        <v>3</v>
      </c>
      <c r="I165" s="299">
        <v>63</v>
      </c>
      <c r="J165" s="299">
        <v>9</v>
      </c>
      <c r="K165" s="299">
        <v>9</v>
      </c>
      <c r="L165" s="299">
        <v>0.09</v>
      </c>
      <c r="M165" s="299">
        <v>1.87</v>
      </c>
      <c r="N165" s="299">
        <v>1.96</v>
      </c>
      <c r="O165" s="299"/>
      <c r="P165" s="299" t="s">
        <v>535</v>
      </c>
      <c r="Q165" s="299">
        <v>0.9</v>
      </c>
      <c r="R165" s="299">
        <v>25.9</v>
      </c>
      <c r="S165" s="300">
        <v>34</v>
      </c>
      <c r="Y165" s="309"/>
    </row>
    <row r="166" spans="2:25" ht="15" customHeight="1">
      <c r="B166" s="462"/>
      <c r="C166" s="459"/>
      <c r="D166" s="297" t="s">
        <v>521</v>
      </c>
      <c r="E166" s="298">
        <v>0</v>
      </c>
      <c r="F166" s="299">
        <v>0</v>
      </c>
      <c r="G166" s="299">
        <v>3</v>
      </c>
      <c r="H166" s="299">
        <v>3</v>
      </c>
      <c r="I166" s="299">
        <v>64</v>
      </c>
      <c r="J166" s="299">
        <v>6</v>
      </c>
      <c r="K166" s="299">
        <v>3</v>
      </c>
      <c r="L166" s="299">
        <v>0.09</v>
      </c>
      <c r="M166" s="299">
        <v>1.87</v>
      </c>
      <c r="N166" s="299">
        <v>1.96</v>
      </c>
      <c r="O166" s="299"/>
      <c r="P166" s="299" t="s">
        <v>535</v>
      </c>
      <c r="Q166" s="299">
        <v>1.3</v>
      </c>
      <c r="R166" s="299">
        <v>26</v>
      </c>
      <c r="S166" s="300">
        <v>35</v>
      </c>
      <c r="Y166" s="309"/>
    </row>
    <row r="167" spans="2:25" ht="15" customHeight="1">
      <c r="B167" s="462"/>
      <c r="C167" s="459"/>
      <c r="D167" s="297" t="s">
        <v>522</v>
      </c>
      <c r="E167" s="298">
        <v>0</v>
      </c>
      <c r="F167" s="299">
        <v>0</v>
      </c>
      <c r="G167" s="299">
        <v>3</v>
      </c>
      <c r="H167" s="299">
        <v>3</v>
      </c>
      <c r="I167" s="299">
        <v>63</v>
      </c>
      <c r="J167" s="299">
        <v>11</v>
      </c>
      <c r="K167" s="299">
        <v>3</v>
      </c>
      <c r="L167" s="299">
        <v>0.1</v>
      </c>
      <c r="M167" s="299">
        <v>1.88</v>
      </c>
      <c r="N167" s="299">
        <v>1.98</v>
      </c>
      <c r="O167" s="299"/>
      <c r="P167" s="299" t="s">
        <v>534</v>
      </c>
      <c r="Q167" s="299">
        <v>3.3</v>
      </c>
      <c r="R167" s="299">
        <v>25.5</v>
      </c>
      <c r="S167" s="300">
        <v>29</v>
      </c>
      <c r="Y167" s="309"/>
    </row>
    <row r="168" spans="2:25" ht="15" customHeight="1">
      <c r="B168" s="462"/>
      <c r="C168" s="459"/>
      <c r="D168" s="297" t="s">
        <v>523</v>
      </c>
      <c r="E168" s="298">
        <v>2</v>
      </c>
      <c r="F168" s="299">
        <v>0</v>
      </c>
      <c r="G168" s="299">
        <v>7</v>
      </c>
      <c r="H168" s="299">
        <v>7</v>
      </c>
      <c r="I168" s="299">
        <v>60</v>
      </c>
      <c r="J168" s="299">
        <v>14</v>
      </c>
      <c r="K168" s="299">
        <v>15</v>
      </c>
      <c r="L168" s="299">
        <v>0.12</v>
      </c>
      <c r="M168" s="299">
        <v>1.89</v>
      </c>
      <c r="N168" s="299">
        <v>2.0099999999999998</v>
      </c>
      <c r="O168" s="299"/>
      <c r="P168" s="299" t="s">
        <v>531</v>
      </c>
      <c r="Q168" s="299">
        <v>2.1</v>
      </c>
      <c r="R168" s="299">
        <v>20.100000000000001</v>
      </c>
      <c r="S168" s="300">
        <v>56</v>
      </c>
      <c r="Y168" s="309"/>
    </row>
    <row r="169" spans="2:25" ht="15" customHeight="1">
      <c r="B169" s="462"/>
      <c r="C169" s="459"/>
      <c r="D169" s="297" t="s">
        <v>524</v>
      </c>
      <c r="E169" s="298">
        <v>1</v>
      </c>
      <c r="F169" s="299">
        <v>0</v>
      </c>
      <c r="G169" s="299">
        <v>7</v>
      </c>
      <c r="H169" s="299">
        <v>7</v>
      </c>
      <c r="I169" s="299">
        <v>49</v>
      </c>
      <c r="J169" s="299">
        <v>15</v>
      </c>
      <c r="K169" s="299">
        <v>4</v>
      </c>
      <c r="L169" s="299">
        <v>0.11</v>
      </c>
      <c r="M169" s="299">
        <v>1.88</v>
      </c>
      <c r="N169" s="299">
        <v>1.99</v>
      </c>
      <c r="O169" s="299"/>
      <c r="P169" s="299" t="s">
        <v>530</v>
      </c>
      <c r="Q169" s="299">
        <v>1.7</v>
      </c>
      <c r="R169" s="299">
        <v>17.8</v>
      </c>
      <c r="S169" s="300">
        <v>58</v>
      </c>
      <c r="Y169" s="309"/>
    </row>
    <row r="170" spans="2:25" ht="15" customHeight="1">
      <c r="B170" s="462"/>
      <c r="C170" s="459"/>
      <c r="D170" s="297" t="s">
        <v>525</v>
      </c>
      <c r="E170" s="298">
        <v>1</v>
      </c>
      <c r="F170" s="299">
        <v>0</v>
      </c>
      <c r="G170" s="299">
        <v>5</v>
      </c>
      <c r="H170" s="299">
        <v>5</v>
      </c>
      <c r="I170" s="299">
        <v>49</v>
      </c>
      <c r="J170" s="299">
        <v>7</v>
      </c>
      <c r="K170" s="299">
        <v>8</v>
      </c>
      <c r="L170" s="299">
        <v>0.1</v>
      </c>
      <c r="M170" s="299">
        <v>1.89</v>
      </c>
      <c r="N170" s="299">
        <v>1.99</v>
      </c>
      <c r="O170" s="299"/>
      <c r="P170" s="299" t="s">
        <v>538</v>
      </c>
      <c r="Q170" s="299">
        <v>1.2</v>
      </c>
      <c r="R170" s="299">
        <v>16.600000000000001</v>
      </c>
      <c r="S170" s="300">
        <v>62</v>
      </c>
      <c r="Y170" s="309"/>
    </row>
    <row r="171" spans="2:25" ht="15" customHeight="1">
      <c r="B171" s="462"/>
      <c r="C171" s="459"/>
      <c r="D171" s="297" t="s">
        <v>526</v>
      </c>
      <c r="E171" s="298">
        <v>1</v>
      </c>
      <c r="F171" s="299">
        <v>0</v>
      </c>
      <c r="G171" s="299">
        <v>5</v>
      </c>
      <c r="H171" s="299">
        <v>5</v>
      </c>
      <c r="I171" s="299">
        <v>45</v>
      </c>
      <c r="J171" s="299">
        <v>11</v>
      </c>
      <c r="K171" s="299">
        <v>3</v>
      </c>
      <c r="L171" s="299">
        <v>0.1</v>
      </c>
      <c r="M171" s="299">
        <v>1.89</v>
      </c>
      <c r="N171" s="299">
        <v>1.99</v>
      </c>
      <c r="O171" s="299"/>
      <c r="P171" s="299" t="s">
        <v>506</v>
      </c>
      <c r="Q171" s="299">
        <v>1.3</v>
      </c>
      <c r="R171" s="299">
        <v>15.7</v>
      </c>
      <c r="S171" s="300">
        <v>66</v>
      </c>
      <c r="Y171" s="309"/>
    </row>
    <row r="172" spans="2:25" ht="15" customHeight="1">
      <c r="B172" s="462"/>
      <c r="C172" s="459"/>
      <c r="D172" s="297" t="s">
        <v>527</v>
      </c>
      <c r="E172" s="298">
        <v>1</v>
      </c>
      <c r="F172" s="299">
        <v>0</v>
      </c>
      <c r="G172" s="299">
        <v>6</v>
      </c>
      <c r="H172" s="299">
        <v>6</v>
      </c>
      <c r="I172" s="299">
        <v>41</v>
      </c>
      <c r="J172" s="299">
        <v>7</v>
      </c>
      <c r="K172" s="299">
        <v>3</v>
      </c>
      <c r="L172" s="299">
        <v>0.09</v>
      </c>
      <c r="M172" s="299">
        <v>1.89</v>
      </c>
      <c r="N172" s="299">
        <v>1.98</v>
      </c>
      <c r="O172" s="299"/>
      <c r="P172" s="299" t="s">
        <v>530</v>
      </c>
      <c r="Q172" s="299">
        <v>1.5</v>
      </c>
      <c r="R172" s="299">
        <v>15.5</v>
      </c>
      <c r="S172" s="300">
        <v>70</v>
      </c>
      <c r="Y172" s="309"/>
    </row>
    <row r="173" spans="2:25" ht="15" customHeight="1">
      <c r="B173" s="462"/>
      <c r="C173" s="459"/>
      <c r="D173" s="297" t="s">
        <v>528</v>
      </c>
      <c r="E173" s="298">
        <v>1</v>
      </c>
      <c r="F173" s="299">
        <v>0</v>
      </c>
      <c r="G173" s="299">
        <v>5</v>
      </c>
      <c r="H173" s="299">
        <v>5</v>
      </c>
      <c r="I173" s="299">
        <v>41</v>
      </c>
      <c r="J173" s="299">
        <v>10</v>
      </c>
      <c r="K173" s="299">
        <v>8</v>
      </c>
      <c r="L173" s="299">
        <v>0.11</v>
      </c>
      <c r="M173" s="299">
        <v>1.88</v>
      </c>
      <c r="N173" s="299">
        <v>1.99</v>
      </c>
      <c r="O173" s="299"/>
      <c r="P173" s="299" t="s">
        <v>518</v>
      </c>
      <c r="Q173" s="299">
        <v>1</v>
      </c>
      <c r="R173" s="299">
        <v>14.3</v>
      </c>
      <c r="S173" s="300">
        <v>72</v>
      </c>
      <c r="Y173" s="309"/>
    </row>
    <row r="174" spans="2:25" ht="15" customHeight="1">
      <c r="B174" s="462"/>
      <c r="C174" s="460"/>
      <c r="D174" s="297" t="s">
        <v>529</v>
      </c>
      <c r="E174" s="298">
        <v>1</v>
      </c>
      <c r="F174" s="299">
        <v>0</v>
      </c>
      <c r="G174" s="299">
        <v>6</v>
      </c>
      <c r="H174" s="299">
        <v>6</v>
      </c>
      <c r="I174" s="299">
        <v>36</v>
      </c>
      <c r="J174" s="299">
        <v>13</v>
      </c>
      <c r="K174" s="299">
        <v>6</v>
      </c>
      <c r="L174" s="299">
        <v>0.12</v>
      </c>
      <c r="M174" s="299">
        <v>1.92</v>
      </c>
      <c r="N174" s="299">
        <v>2.04</v>
      </c>
      <c r="O174" s="299"/>
      <c r="P174" s="299" t="s">
        <v>493</v>
      </c>
      <c r="Q174" s="299">
        <v>0.6</v>
      </c>
      <c r="R174" s="299">
        <v>14.1</v>
      </c>
      <c r="S174" s="300">
        <v>77</v>
      </c>
      <c r="Y174" s="309"/>
    </row>
    <row r="175" spans="2:25" ht="15" customHeight="1">
      <c r="B175" s="462"/>
      <c r="C175" s="458">
        <v>42503</v>
      </c>
      <c r="D175" s="297" t="s">
        <v>492</v>
      </c>
      <c r="E175" s="298">
        <v>1</v>
      </c>
      <c r="F175" s="299">
        <v>0</v>
      </c>
      <c r="G175" s="299">
        <v>7</v>
      </c>
      <c r="H175" s="299">
        <v>7</v>
      </c>
      <c r="I175" s="299">
        <v>26</v>
      </c>
      <c r="J175" s="299">
        <v>8</v>
      </c>
      <c r="K175" s="299">
        <v>5</v>
      </c>
      <c r="L175" s="299">
        <v>0.13</v>
      </c>
      <c r="M175" s="299">
        <v>1.94</v>
      </c>
      <c r="N175" s="299">
        <v>2.0699999999999998</v>
      </c>
      <c r="O175" s="299"/>
      <c r="P175" s="299" t="s">
        <v>493</v>
      </c>
      <c r="Q175" s="299">
        <v>0.9</v>
      </c>
      <c r="R175" s="299">
        <v>13.2</v>
      </c>
      <c r="S175" s="300">
        <v>80</v>
      </c>
      <c r="Y175" s="309"/>
    </row>
    <row r="176" spans="2:25" ht="15" customHeight="1">
      <c r="B176" s="462"/>
      <c r="C176" s="459"/>
      <c r="D176" s="297" t="s">
        <v>495</v>
      </c>
      <c r="E176" s="298">
        <v>0</v>
      </c>
      <c r="F176" s="299">
        <v>0</v>
      </c>
      <c r="G176" s="299">
        <v>6</v>
      </c>
      <c r="H176" s="299">
        <v>6</v>
      </c>
      <c r="I176" s="299">
        <v>23</v>
      </c>
      <c r="J176" s="299">
        <v>12</v>
      </c>
      <c r="K176" s="299">
        <v>13</v>
      </c>
      <c r="L176" s="299">
        <v>0.1</v>
      </c>
      <c r="M176" s="299">
        <v>1.98</v>
      </c>
      <c r="N176" s="299">
        <v>2.08</v>
      </c>
      <c r="O176" s="299"/>
      <c r="P176" s="299" t="s">
        <v>493</v>
      </c>
      <c r="Q176" s="299">
        <v>1.6</v>
      </c>
      <c r="R176" s="299">
        <v>13.1</v>
      </c>
      <c r="S176" s="300">
        <v>82</v>
      </c>
      <c r="Y176" s="309"/>
    </row>
    <row r="177" spans="2:25" ht="15" customHeight="1">
      <c r="B177" s="462"/>
      <c r="C177" s="459"/>
      <c r="D177" s="297" t="s">
        <v>497</v>
      </c>
      <c r="E177" s="298">
        <v>0</v>
      </c>
      <c r="F177" s="299">
        <v>0</v>
      </c>
      <c r="G177" s="299">
        <v>5</v>
      </c>
      <c r="H177" s="299">
        <v>5</v>
      </c>
      <c r="I177" s="299">
        <v>21</v>
      </c>
      <c r="J177" s="299">
        <v>14</v>
      </c>
      <c r="K177" s="299">
        <v>3</v>
      </c>
      <c r="L177" s="299">
        <v>0.12</v>
      </c>
      <c r="M177" s="299">
        <v>2.04</v>
      </c>
      <c r="N177" s="299">
        <v>2.16</v>
      </c>
      <c r="O177" s="299"/>
      <c r="P177" s="299" t="s">
        <v>498</v>
      </c>
      <c r="Q177" s="299">
        <v>1.4</v>
      </c>
      <c r="R177" s="299">
        <v>12.2</v>
      </c>
      <c r="S177" s="300">
        <v>84</v>
      </c>
      <c r="Y177" s="309"/>
    </row>
    <row r="178" spans="2:25" ht="15" customHeight="1">
      <c r="B178" s="462"/>
      <c r="C178" s="459"/>
      <c r="D178" s="297" t="s">
        <v>500</v>
      </c>
      <c r="E178" s="298">
        <v>0</v>
      </c>
      <c r="F178" s="299">
        <v>0</v>
      </c>
      <c r="G178" s="299">
        <v>5</v>
      </c>
      <c r="H178" s="299">
        <v>5</v>
      </c>
      <c r="I178" s="299" t="s">
        <v>501</v>
      </c>
      <c r="J178" s="299">
        <v>10</v>
      </c>
      <c r="K178" s="299">
        <v>4</v>
      </c>
      <c r="L178" s="299">
        <v>0.12</v>
      </c>
      <c r="M178" s="299">
        <v>2.0299999999999998</v>
      </c>
      <c r="N178" s="299">
        <v>2.15</v>
      </c>
      <c r="O178" s="299"/>
      <c r="P178" s="299" t="s">
        <v>506</v>
      </c>
      <c r="Q178" s="299">
        <v>1.8</v>
      </c>
      <c r="R178" s="299">
        <v>12.1</v>
      </c>
      <c r="S178" s="300">
        <v>85</v>
      </c>
      <c r="Y178" s="309"/>
    </row>
    <row r="179" spans="2:25" ht="15" customHeight="1">
      <c r="B179" s="462"/>
      <c r="C179" s="459"/>
      <c r="D179" s="297" t="s">
        <v>503</v>
      </c>
      <c r="E179" s="298">
        <v>0</v>
      </c>
      <c r="F179" s="299">
        <v>0</v>
      </c>
      <c r="G179" s="299">
        <v>5</v>
      </c>
      <c r="H179" s="299">
        <v>5</v>
      </c>
      <c r="I179" s="299">
        <v>13</v>
      </c>
      <c r="J179" s="299">
        <v>16</v>
      </c>
      <c r="K179" s="299">
        <v>13</v>
      </c>
      <c r="L179" s="299">
        <v>0.12</v>
      </c>
      <c r="M179" s="299">
        <v>2.0499999999999998</v>
      </c>
      <c r="N179" s="299">
        <v>2.17</v>
      </c>
      <c r="O179" s="299"/>
      <c r="P179" s="299" t="s">
        <v>493</v>
      </c>
      <c r="Q179" s="299">
        <v>1.7</v>
      </c>
      <c r="R179" s="299">
        <v>12.3</v>
      </c>
      <c r="S179" s="300">
        <v>87</v>
      </c>
      <c r="Y179" s="309"/>
    </row>
    <row r="180" spans="2:25" ht="15" customHeight="1">
      <c r="B180" s="462"/>
      <c r="C180" s="459"/>
      <c r="D180" s="297" t="s">
        <v>505</v>
      </c>
      <c r="E180" s="298">
        <v>0</v>
      </c>
      <c r="F180" s="299">
        <v>1</v>
      </c>
      <c r="G180" s="299">
        <v>4</v>
      </c>
      <c r="H180" s="299">
        <v>5</v>
      </c>
      <c r="I180" s="299">
        <v>14</v>
      </c>
      <c r="J180" s="299">
        <v>16</v>
      </c>
      <c r="K180" s="299">
        <v>6</v>
      </c>
      <c r="L180" s="299">
        <v>0.11</v>
      </c>
      <c r="M180" s="299">
        <v>2.06</v>
      </c>
      <c r="N180" s="299">
        <v>2.17</v>
      </c>
      <c r="O180" s="299"/>
      <c r="P180" s="299" t="s">
        <v>498</v>
      </c>
      <c r="Q180" s="299">
        <v>1.8</v>
      </c>
      <c r="R180" s="299">
        <v>13.8</v>
      </c>
      <c r="S180" s="300">
        <v>83</v>
      </c>
      <c r="Y180" s="309"/>
    </row>
    <row r="181" spans="2:25" ht="15" customHeight="1">
      <c r="B181" s="462"/>
      <c r="C181" s="459"/>
      <c r="D181" s="297" t="s">
        <v>508</v>
      </c>
      <c r="E181" s="298">
        <v>0</v>
      </c>
      <c r="F181" s="299">
        <v>1</v>
      </c>
      <c r="G181" s="299">
        <v>6</v>
      </c>
      <c r="H181" s="299">
        <v>7</v>
      </c>
      <c r="I181" s="299">
        <v>16</v>
      </c>
      <c r="J181" s="299">
        <v>16</v>
      </c>
      <c r="K181" s="299">
        <v>14</v>
      </c>
      <c r="L181" s="299">
        <v>0.12</v>
      </c>
      <c r="M181" s="299">
        <v>2.12</v>
      </c>
      <c r="N181" s="299">
        <v>2.2400000000000002</v>
      </c>
      <c r="O181" s="299"/>
      <c r="P181" s="299" t="s">
        <v>498</v>
      </c>
      <c r="Q181" s="299">
        <v>1.4</v>
      </c>
      <c r="R181" s="299">
        <v>16.600000000000001</v>
      </c>
      <c r="S181" s="300">
        <v>75</v>
      </c>
      <c r="Y181" s="309"/>
    </row>
    <row r="182" spans="2:25" ht="15" customHeight="1">
      <c r="B182" s="462"/>
      <c r="C182" s="459"/>
      <c r="D182" s="297" t="s">
        <v>510</v>
      </c>
      <c r="E182" s="298">
        <v>1</v>
      </c>
      <c r="F182" s="299">
        <v>2</v>
      </c>
      <c r="G182" s="299">
        <v>8</v>
      </c>
      <c r="H182" s="299">
        <v>10</v>
      </c>
      <c r="I182" s="299">
        <v>22</v>
      </c>
      <c r="J182" s="299">
        <v>18</v>
      </c>
      <c r="K182" s="299">
        <v>8</v>
      </c>
      <c r="L182" s="299">
        <v>0.12</v>
      </c>
      <c r="M182" s="299">
        <v>2.14</v>
      </c>
      <c r="N182" s="299">
        <v>2.2599999999999998</v>
      </c>
      <c r="O182" s="299"/>
      <c r="P182" s="299" t="s">
        <v>498</v>
      </c>
      <c r="Q182" s="299">
        <v>1.2</v>
      </c>
      <c r="R182" s="299">
        <v>18.899999999999999</v>
      </c>
      <c r="S182" s="300">
        <v>68</v>
      </c>
      <c r="Y182" s="309"/>
    </row>
    <row r="183" spans="2:25" ht="15" customHeight="1">
      <c r="B183" s="462"/>
      <c r="C183" s="459"/>
      <c r="D183" s="297" t="s">
        <v>511</v>
      </c>
      <c r="E183" s="298">
        <v>1</v>
      </c>
      <c r="F183" s="299">
        <v>1</v>
      </c>
      <c r="G183" s="299">
        <v>8</v>
      </c>
      <c r="H183" s="299">
        <v>9</v>
      </c>
      <c r="I183" s="299">
        <v>43</v>
      </c>
      <c r="J183" s="299">
        <v>18</v>
      </c>
      <c r="K183" s="299">
        <v>12</v>
      </c>
      <c r="L183" s="299">
        <v>0.12</v>
      </c>
      <c r="M183" s="299">
        <v>1.96</v>
      </c>
      <c r="N183" s="299">
        <v>2.08</v>
      </c>
      <c r="O183" s="299"/>
      <c r="P183" s="299" t="s">
        <v>518</v>
      </c>
      <c r="Q183" s="299">
        <v>1.6</v>
      </c>
      <c r="R183" s="299">
        <v>19.899999999999999</v>
      </c>
      <c r="S183" s="300">
        <v>67</v>
      </c>
      <c r="Y183" s="309"/>
    </row>
    <row r="184" spans="2:25" ht="15" customHeight="1" thickBot="1">
      <c r="B184" s="462"/>
      <c r="C184" s="459"/>
      <c r="D184" s="310" t="s">
        <v>512</v>
      </c>
      <c r="E184" s="311">
        <v>1</v>
      </c>
      <c r="F184" s="304">
        <v>1</v>
      </c>
      <c r="G184" s="304">
        <v>4</v>
      </c>
      <c r="H184" s="304">
        <v>5</v>
      </c>
      <c r="I184" s="304">
        <v>59</v>
      </c>
      <c r="J184" s="304">
        <v>17</v>
      </c>
      <c r="K184" s="304">
        <v>19</v>
      </c>
      <c r="L184" s="304">
        <v>0.12</v>
      </c>
      <c r="M184" s="304">
        <v>1.89</v>
      </c>
      <c r="N184" s="304">
        <v>2.0099999999999998</v>
      </c>
      <c r="O184" s="304"/>
      <c r="P184" s="304" t="s">
        <v>518</v>
      </c>
      <c r="Q184" s="304">
        <v>3.9</v>
      </c>
      <c r="R184" s="304">
        <v>21.8</v>
      </c>
      <c r="S184" s="305">
        <v>56</v>
      </c>
      <c r="Y184" s="309"/>
    </row>
    <row r="185" spans="2:25" ht="15" customHeight="1">
      <c r="B185" s="462" t="s">
        <v>537</v>
      </c>
      <c r="C185" s="459"/>
      <c r="D185" s="293" t="s">
        <v>514</v>
      </c>
      <c r="E185" s="294">
        <v>1</v>
      </c>
      <c r="F185" s="295">
        <v>0</v>
      </c>
      <c r="G185" s="295">
        <v>3</v>
      </c>
      <c r="H185" s="295">
        <v>3</v>
      </c>
      <c r="I185" s="295">
        <v>64</v>
      </c>
      <c r="J185" s="295">
        <v>26</v>
      </c>
      <c r="K185" s="295">
        <v>14</v>
      </c>
      <c r="L185" s="295">
        <v>0.11</v>
      </c>
      <c r="M185" s="295">
        <v>1.89</v>
      </c>
      <c r="N185" s="295">
        <v>2</v>
      </c>
      <c r="O185" s="295"/>
      <c r="P185" s="295" t="s">
        <v>518</v>
      </c>
      <c r="Q185" s="295">
        <v>3.2</v>
      </c>
      <c r="R185" s="295">
        <v>23.1</v>
      </c>
      <c r="S185" s="296">
        <v>52</v>
      </c>
      <c r="Y185" s="309"/>
    </row>
    <row r="186" spans="2:25" ht="15" customHeight="1">
      <c r="B186" s="462"/>
      <c r="C186" s="459"/>
      <c r="D186" s="297" t="s">
        <v>516</v>
      </c>
      <c r="E186" s="298">
        <v>1</v>
      </c>
      <c r="F186" s="299">
        <v>0</v>
      </c>
      <c r="G186" s="299">
        <v>3</v>
      </c>
      <c r="H186" s="299">
        <v>3</v>
      </c>
      <c r="I186" s="299">
        <v>69</v>
      </c>
      <c r="J186" s="299">
        <v>21</v>
      </c>
      <c r="K186" s="299">
        <v>7</v>
      </c>
      <c r="L186" s="299">
        <v>0.09</v>
      </c>
      <c r="M186" s="299">
        <v>1.89</v>
      </c>
      <c r="N186" s="299">
        <v>1.98</v>
      </c>
      <c r="O186" s="299"/>
      <c r="P186" s="299" t="s">
        <v>515</v>
      </c>
      <c r="Q186" s="299">
        <v>2.9</v>
      </c>
      <c r="R186" s="299">
        <v>23.8</v>
      </c>
      <c r="S186" s="300">
        <v>50</v>
      </c>
      <c r="Y186" s="309"/>
    </row>
    <row r="187" spans="2:25" ht="15" customHeight="1">
      <c r="B187" s="462"/>
      <c r="C187" s="459"/>
      <c r="D187" s="297" t="s">
        <v>517</v>
      </c>
      <c r="E187" s="298">
        <v>1</v>
      </c>
      <c r="F187" s="299">
        <v>0</v>
      </c>
      <c r="G187" s="299">
        <v>3</v>
      </c>
      <c r="H187" s="299">
        <v>3</v>
      </c>
      <c r="I187" s="299">
        <v>74</v>
      </c>
      <c r="J187" s="299">
        <v>21</v>
      </c>
      <c r="K187" s="299">
        <v>17</v>
      </c>
      <c r="L187" s="299">
        <v>0.11</v>
      </c>
      <c r="M187" s="299">
        <v>1.9</v>
      </c>
      <c r="N187" s="299">
        <v>2.0099999999999998</v>
      </c>
      <c r="O187" s="299"/>
      <c r="P187" s="299" t="s">
        <v>515</v>
      </c>
      <c r="Q187" s="299">
        <v>2.7</v>
      </c>
      <c r="R187" s="299">
        <v>24.4</v>
      </c>
      <c r="S187" s="300">
        <v>44</v>
      </c>
      <c r="Y187" s="309"/>
    </row>
    <row r="188" spans="2:25" ht="15" customHeight="1">
      <c r="B188" s="462"/>
      <c r="C188" s="459"/>
      <c r="D188" s="297" t="s">
        <v>519</v>
      </c>
      <c r="E188" s="298">
        <v>1</v>
      </c>
      <c r="F188" s="299">
        <v>0</v>
      </c>
      <c r="G188" s="299">
        <v>3</v>
      </c>
      <c r="H188" s="299">
        <v>3</v>
      </c>
      <c r="I188" s="299">
        <v>81</v>
      </c>
      <c r="J188" s="299">
        <v>21</v>
      </c>
      <c r="K188" s="299">
        <v>20</v>
      </c>
      <c r="L188" s="299">
        <v>0.1</v>
      </c>
      <c r="M188" s="299">
        <v>1.9</v>
      </c>
      <c r="N188" s="299">
        <v>2</v>
      </c>
      <c r="O188" s="299"/>
      <c r="P188" s="299" t="s">
        <v>515</v>
      </c>
      <c r="Q188" s="299">
        <v>1.8</v>
      </c>
      <c r="R188" s="299">
        <v>25.8</v>
      </c>
      <c r="S188" s="300">
        <v>42</v>
      </c>
      <c r="Y188" s="309"/>
    </row>
    <row r="189" spans="2:25" ht="15" customHeight="1">
      <c r="B189" s="462"/>
      <c r="C189" s="459"/>
      <c r="D189" s="297" t="s">
        <v>520</v>
      </c>
      <c r="E189" s="298">
        <v>1</v>
      </c>
      <c r="F189" s="299">
        <v>0</v>
      </c>
      <c r="G189" s="299">
        <v>4</v>
      </c>
      <c r="H189" s="299">
        <v>4</v>
      </c>
      <c r="I189" s="299">
        <v>89</v>
      </c>
      <c r="J189" s="299">
        <v>25</v>
      </c>
      <c r="K189" s="299">
        <v>19</v>
      </c>
      <c r="L189" s="299">
        <v>0.09</v>
      </c>
      <c r="M189" s="299">
        <v>1.89</v>
      </c>
      <c r="N189" s="299">
        <v>1.98</v>
      </c>
      <c r="O189" s="299"/>
      <c r="P189" s="299" t="s">
        <v>515</v>
      </c>
      <c r="Q189" s="299">
        <v>2.7</v>
      </c>
      <c r="R189" s="299">
        <v>26</v>
      </c>
      <c r="S189" s="300">
        <v>41</v>
      </c>
      <c r="Y189" s="309"/>
    </row>
    <row r="190" spans="2:25" ht="15" customHeight="1">
      <c r="B190" s="462"/>
      <c r="C190" s="459"/>
      <c r="D190" s="297" t="s">
        <v>521</v>
      </c>
      <c r="E190" s="298">
        <v>1</v>
      </c>
      <c r="F190" s="299">
        <v>0</v>
      </c>
      <c r="G190" s="299">
        <v>4</v>
      </c>
      <c r="H190" s="299">
        <v>4</v>
      </c>
      <c r="I190" s="299">
        <v>97</v>
      </c>
      <c r="J190" s="299">
        <v>30</v>
      </c>
      <c r="K190" s="299">
        <v>13</v>
      </c>
      <c r="L190" s="299">
        <v>0.1</v>
      </c>
      <c r="M190" s="299">
        <v>1.89</v>
      </c>
      <c r="N190" s="299">
        <v>1.99</v>
      </c>
      <c r="O190" s="299"/>
      <c r="P190" s="299" t="s">
        <v>518</v>
      </c>
      <c r="Q190" s="299">
        <v>2.4</v>
      </c>
      <c r="R190" s="299">
        <v>26</v>
      </c>
      <c r="S190" s="300">
        <v>40</v>
      </c>
      <c r="Y190" s="309"/>
    </row>
    <row r="191" spans="2:25" ht="15" customHeight="1">
      <c r="B191" s="462"/>
      <c r="C191" s="459"/>
      <c r="D191" s="297" t="s">
        <v>522</v>
      </c>
      <c r="E191" s="298">
        <v>1</v>
      </c>
      <c r="F191" s="299">
        <v>0</v>
      </c>
      <c r="G191" s="299">
        <v>4</v>
      </c>
      <c r="H191" s="299">
        <v>4</v>
      </c>
      <c r="I191" s="299">
        <v>100</v>
      </c>
      <c r="J191" s="299">
        <v>25</v>
      </c>
      <c r="K191" s="299">
        <v>16</v>
      </c>
      <c r="L191" s="299">
        <v>0.11</v>
      </c>
      <c r="M191" s="299">
        <v>1.88</v>
      </c>
      <c r="N191" s="299">
        <v>1.99</v>
      </c>
      <c r="O191" s="299"/>
      <c r="P191" s="299" t="s">
        <v>518</v>
      </c>
      <c r="Q191" s="299">
        <v>1.9</v>
      </c>
      <c r="R191" s="299">
        <v>25.1</v>
      </c>
      <c r="S191" s="300">
        <v>39</v>
      </c>
      <c r="Y191" s="309"/>
    </row>
    <row r="192" spans="2:25" ht="15" customHeight="1">
      <c r="B192" s="462"/>
      <c r="C192" s="459"/>
      <c r="D192" s="297" t="s">
        <v>523</v>
      </c>
      <c r="E192" s="298">
        <v>1</v>
      </c>
      <c r="F192" s="299">
        <v>0</v>
      </c>
      <c r="G192" s="299">
        <v>6</v>
      </c>
      <c r="H192" s="299">
        <v>6</v>
      </c>
      <c r="I192" s="299">
        <v>92</v>
      </c>
      <c r="J192" s="299">
        <v>18</v>
      </c>
      <c r="K192" s="299">
        <v>11</v>
      </c>
      <c r="L192" s="299">
        <v>0.1</v>
      </c>
      <c r="M192" s="299">
        <v>1.89</v>
      </c>
      <c r="N192" s="299">
        <v>1.99</v>
      </c>
      <c r="O192" s="299"/>
      <c r="P192" s="299" t="s">
        <v>515</v>
      </c>
      <c r="Q192" s="299">
        <v>2</v>
      </c>
      <c r="R192" s="299">
        <v>23.8</v>
      </c>
      <c r="S192" s="300">
        <v>42</v>
      </c>
      <c r="Y192" s="309"/>
    </row>
    <row r="193" spans="2:25" ht="15" customHeight="1">
      <c r="B193" s="462"/>
      <c r="C193" s="459"/>
      <c r="D193" s="297" t="s">
        <v>524</v>
      </c>
      <c r="E193" s="298">
        <v>1</v>
      </c>
      <c r="F193" s="299">
        <v>0</v>
      </c>
      <c r="G193" s="299">
        <v>8</v>
      </c>
      <c r="H193" s="299">
        <v>8</v>
      </c>
      <c r="I193" s="299">
        <v>76</v>
      </c>
      <c r="J193" s="299">
        <v>17</v>
      </c>
      <c r="K193" s="299">
        <v>15</v>
      </c>
      <c r="L193" s="299">
        <v>0.12</v>
      </c>
      <c r="M193" s="299">
        <v>1.88</v>
      </c>
      <c r="N193" s="299">
        <v>2</v>
      </c>
      <c r="O193" s="299"/>
      <c r="P193" s="299" t="s">
        <v>530</v>
      </c>
      <c r="Q193" s="299">
        <v>2.4</v>
      </c>
      <c r="R193" s="299">
        <v>22</v>
      </c>
      <c r="S193" s="300">
        <v>34</v>
      </c>
      <c r="Y193" s="309"/>
    </row>
    <row r="194" spans="2:25" ht="15" customHeight="1">
      <c r="B194" s="462"/>
      <c r="C194" s="459"/>
      <c r="D194" s="297" t="s">
        <v>525</v>
      </c>
      <c r="E194" s="298">
        <v>1</v>
      </c>
      <c r="F194" s="299">
        <v>0</v>
      </c>
      <c r="G194" s="299">
        <v>5</v>
      </c>
      <c r="H194" s="299">
        <v>5</v>
      </c>
      <c r="I194" s="299">
        <v>64</v>
      </c>
      <c r="J194" s="299">
        <v>21</v>
      </c>
      <c r="K194" s="299">
        <v>11</v>
      </c>
      <c r="L194" s="299">
        <v>0.1</v>
      </c>
      <c r="M194" s="299">
        <v>1.89</v>
      </c>
      <c r="N194" s="299">
        <v>1.99</v>
      </c>
      <c r="O194" s="299"/>
      <c r="P194" s="299" t="s">
        <v>515</v>
      </c>
      <c r="Q194" s="299">
        <v>0.7</v>
      </c>
      <c r="R194" s="299">
        <v>20.100000000000001</v>
      </c>
      <c r="S194" s="300">
        <v>52</v>
      </c>
      <c r="Y194" s="309"/>
    </row>
    <row r="195" spans="2:25" ht="15" customHeight="1">
      <c r="B195" s="462"/>
      <c r="C195" s="459"/>
      <c r="D195" s="297" t="s">
        <v>526</v>
      </c>
      <c r="E195" s="298">
        <v>1</v>
      </c>
      <c r="F195" s="299">
        <v>0</v>
      </c>
      <c r="G195" s="299">
        <v>5</v>
      </c>
      <c r="H195" s="299">
        <v>5</v>
      </c>
      <c r="I195" s="299">
        <v>55</v>
      </c>
      <c r="J195" s="299">
        <v>16</v>
      </c>
      <c r="K195" s="299">
        <v>6</v>
      </c>
      <c r="L195" s="299">
        <v>0.11</v>
      </c>
      <c r="M195" s="299">
        <v>1.9</v>
      </c>
      <c r="N195" s="299">
        <v>2.0099999999999998</v>
      </c>
      <c r="O195" s="299"/>
      <c r="P195" s="299" t="s">
        <v>538</v>
      </c>
      <c r="Q195" s="299">
        <v>1</v>
      </c>
      <c r="R195" s="299">
        <v>19.399999999999999</v>
      </c>
      <c r="S195" s="300">
        <v>62</v>
      </c>
      <c r="Y195" s="309"/>
    </row>
    <row r="196" spans="2:25" ht="15" customHeight="1">
      <c r="B196" s="462"/>
      <c r="C196" s="459"/>
      <c r="D196" s="297" t="s">
        <v>527</v>
      </c>
      <c r="E196" s="298">
        <v>1</v>
      </c>
      <c r="F196" s="299">
        <v>0</v>
      </c>
      <c r="G196" s="299">
        <v>7</v>
      </c>
      <c r="H196" s="299">
        <v>7</v>
      </c>
      <c r="I196" s="299">
        <v>50</v>
      </c>
      <c r="J196" s="299">
        <v>15</v>
      </c>
      <c r="K196" s="299">
        <v>10</v>
      </c>
      <c r="L196" s="299">
        <v>0.12</v>
      </c>
      <c r="M196" s="299">
        <v>1.92</v>
      </c>
      <c r="N196" s="299">
        <v>2.04</v>
      </c>
      <c r="O196" s="299"/>
      <c r="P196" s="299" t="s">
        <v>506</v>
      </c>
      <c r="Q196" s="299">
        <v>0.8</v>
      </c>
      <c r="R196" s="299">
        <v>17</v>
      </c>
      <c r="S196" s="300">
        <v>65</v>
      </c>
      <c r="Y196" s="309"/>
    </row>
    <row r="197" spans="2:25" ht="15" customHeight="1">
      <c r="B197" s="462"/>
      <c r="C197" s="459"/>
      <c r="D197" s="297" t="s">
        <v>528</v>
      </c>
      <c r="E197" s="298">
        <v>1</v>
      </c>
      <c r="F197" s="299">
        <v>0</v>
      </c>
      <c r="G197" s="299">
        <v>6</v>
      </c>
      <c r="H197" s="299">
        <v>6</v>
      </c>
      <c r="I197" s="299">
        <v>38</v>
      </c>
      <c r="J197" s="299">
        <v>26</v>
      </c>
      <c r="K197" s="299">
        <v>13</v>
      </c>
      <c r="L197" s="299">
        <v>0.13</v>
      </c>
      <c r="M197" s="299">
        <v>1.91</v>
      </c>
      <c r="N197" s="299">
        <v>2.04</v>
      </c>
      <c r="O197" s="299"/>
      <c r="P197" s="299" t="s">
        <v>506</v>
      </c>
      <c r="Q197" s="299">
        <v>1.3</v>
      </c>
      <c r="R197" s="299">
        <v>18</v>
      </c>
      <c r="S197" s="300">
        <v>72</v>
      </c>
      <c r="Y197" s="309"/>
    </row>
    <row r="198" spans="2:25" ht="15" customHeight="1">
      <c r="B198" s="462"/>
      <c r="C198" s="460"/>
      <c r="D198" s="297" t="s">
        <v>529</v>
      </c>
      <c r="E198" s="298">
        <v>1</v>
      </c>
      <c r="F198" s="299">
        <v>0</v>
      </c>
      <c r="G198" s="299">
        <v>5</v>
      </c>
      <c r="H198" s="299">
        <v>5</v>
      </c>
      <c r="I198" s="299">
        <v>33</v>
      </c>
      <c r="J198" s="299">
        <v>24</v>
      </c>
      <c r="K198" s="299">
        <v>14</v>
      </c>
      <c r="L198" s="299">
        <v>0.12</v>
      </c>
      <c r="M198" s="299">
        <v>1.92</v>
      </c>
      <c r="N198" s="299">
        <v>2.04</v>
      </c>
      <c r="O198" s="299"/>
      <c r="P198" s="299" t="s">
        <v>498</v>
      </c>
      <c r="Q198" s="299">
        <v>2.2999999999999998</v>
      </c>
      <c r="R198" s="299">
        <v>17.5</v>
      </c>
      <c r="S198" s="300">
        <v>75</v>
      </c>
      <c r="Y198" s="309"/>
    </row>
    <row r="199" spans="2:25" ht="15" customHeight="1">
      <c r="B199" s="462"/>
      <c r="C199" s="458">
        <v>42504</v>
      </c>
      <c r="D199" s="297" t="s">
        <v>492</v>
      </c>
      <c r="E199" s="298">
        <v>1</v>
      </c>
      <c r="F199" s="299">
        <v>0</v>
      </c>
      <c r="G199" s="299">
        <v>6</v>
      </c>
      <c r="H199" s="299">
        <v>6</v>
      </c>
      <c r="I199" s="299">
        <v>31</v>
      </c>
      <c r="J199" s="299">
        <v>17</v>
      </c>
      <c r="K199" s="299">
        <v>12</v>
      </c>
      <c r="L199" s="299">
        <v>0.12</v>
      </c>
      <c r="M199" s="299">
        <v>1.99</v>
      </c>
      <c r="N199" s="299">
        <v>2.11</v>
      </c>
      <c r="O199" s="299"/>
      <c r="P199" s="299" t="s">
        <v>506</v>
      </c>
      <c r="Q199" s="299">
        <v>1.6</v>
      </c>
      <c r="R199" s="299">
        <v>17.5</v>
      </c>
      <c r="S199" s="300">
        <v>76</v>
      </c>
      <c r="Y199" s="309"/>
    </row>
    <row r="200" spans="2:25" ht="15" customHeight="1">
      <c r="B200" s="462"/>
      <c r="C200" s="459"/>
      <c r="D200" s="297" t="s">
        <v>495</v>
      </c>
      <c r="E200" s="298">
        <v>1</v>
      </c>
      <c r="F200" s="299">
        <v>0</v>
      </c>
      <c r="G200" s="299">
        <v>5</v>
      </c>
      <c r="H200" s="299">
        <v>5</v>
      </c>
      <c r="I200" s="299">
        <v>30</v>
      </c>
      <c r="J200" s="299">
        <v>20</v>
      </c>
      <c r="K200" s="299">
        <v>15</v>
      </c>
      <c r="L200" s="299">
        <v>0.12</v>
      </c>
      <c r="M200" s="299">
        <v>1.97</v>
      </c>
      <c r="N200" s="299">
        <v>2.09</v>
      </c>
      <c r="O200" s="299"/>
      <c r="P200" s="299" t="s">
        <v>498</v>
      </c>
      <c r="Q200" s="299">
        <v>2</v>
      </c>
      <c r="R200" s="299">
        <v>17.5</v>
      </c>
      <c r="S200" s="300">
        <v>75</v>
      </c>
      <c r="Y200" s="309"/>
    </row>
    <row r="201" spans="2:25" ht="15" customHeight="1">
      <c r="B201" s="462"/>
      <c r="C201" s="459"/>
      <c r="D201" s="297" t="s">
        <v>497</v>
      </c>
      <c r="E201" s="298">
        <v>1</v>
      </c>
      <c r="F201" s="299">
        <v>0</v>
      </c>
      <c r="G201" s="299">
        <v>5</v>
      </c>
      <c r="H201" s="299">
        <v>5</v>
      </c>
      <c r="I201" s="299">
        <v>28</v>
      </c>
      <c r="J201" s="299">
        <v>20</v>
      </c>
      <c r="K201" s="299">
        <v>12</v>
      </c>
      <c r="L201" s="299">
        <v>0.11</v>
      </c>
      <c r="M201" s="299">
        <v>2</v>
      </c>
      <c r="N201" s="299">
        <v>2.11</v>
      </c>
      <c r="O201" s="299"/>
      <c r="P201" s="299" t="s">
        <v>506</v>
      </c>
      <c r="Q201" s="299">
        <v>1.7</v>
      </c>
      <c r="R201" s="299">
        <v>16.8</v>
      </c>
      <c r="S201" s="300">
        <v>74</v>
      </c>
      <c r="Y201" s="309"/>
    </row>
    <row r="202" spans="2:25" ht="15" customHeight="1">
      <c r="B202" s="462"/>
      <c r="C202" s="459"/>
      <c r="D202" s="297" t="s">
        <v>500</v>
      </c>
      <c r="E202" s="298">
        <v>1</v>
      </c>
      <c r="F202" s="299">
        <v>0</v>
      </c>
      <c r="G202" s="299">
        <v>5</v>
      </c>
      <c r="H202" s="299">
        <v>5</v>
      </c>
      <c r="I202" s="299">
        <v>25</v>
      </c>
      <c r="J202" s="299">
        <v>22</v>
      </c>
      <c r="K202" s="299">
        <v>16</v>
      </c>
      <c r="L202" s="299">
        <v>0.1</v>
      </c>
      <c r="M202" s="299">
        <v>2.17</v>
      </c>
      <c r="N202" s="299">
        <v>2.27</v>
      </c>
      <c r="O202" s="299"/>
      <c r="P202" s="299" t="s">
        <v>506</v>
      </c>
      <c r="Q202" s="299">
        <v>2.4</v>
      </c>
      <c r="R202" s="299">
        <v>17.5</v>
      </c>
      <c r="S202" s="300">
        <v>66</v>
      </c>
      <c r="Y202" s="309"/>
    </row>
    <row r="203" spans="2:25" ht="15" customHeight="1">
      <c r="B203" s="462"/>
      <c r="C203" s="459"/>
      <c r="D203" s="297" t="s">
        <v>503</v>
      </c>
      <c r="E203" s="298">
        <v>0</v>
      </c>
      <c r="F203" s="299">
        <v>0</v>
      </c>
      <c r="G203" s="299">
        <v>4</v>
      </c>
      <c r="H203" s="299">
        <v>4</v>
      </c>
      <c r="I203" s="299">
        <v>25</v>
      </c>
      <c r="J203" s="299">
        <v>22</v>
      </c>
      <c r="K203" s="299">
        <v>15</v>
      </c>
      <c r="L203" s="299">
        <v>0.11</v>
      </c>
      <c r="M203" s="299">
        <v>2.0699999999999998</v>
      </c>
      <c r="N203" s="299">
        <v>2.1800000000000002</v>
      </c>
      <c r="O203" s="299"/>
      <c r="P203" s="299" t="s">
        <v>498</v>
      </c>
      <c r="Q203" s="299">
        <v>2.2000000000000002</v>
      </c>
      <c r="R203" s="299">
        <v>17.7</v>
      </c>
      <c r="S203" s="300">
        <v>63</v>
      </c>
      <c r="Y203" s="309"/>
    </row>
    <row r="204" spans="2:25" ht="15" customHeight="1">
      <c r="B204" s="462"/>
      <c r="C204" s="459"/>
      <c r="D204" s="297" t="s">
        <v>505</v>
      </c>
      <c r="E204" s="298">
        <v>1</v>
      </c>
      <c r="F204" s="299">
        <v>0</v>
      </c>
      <c r="G204" s="299">
        <v>4</v>
      </c>
      <c r="H204" s="299">
        <v>4</v>
      </c>
      <c r="I204" s="299">
        <v>25</v>
      </c>
      <c r="J204" s="299">
        <v>24</v>
      </c>
      <c r="K204" s="299">
        <v>13</v>
      </c>
      <c r="L204" s="299">
        <v>0.12</v>
      </c>
      <c r="M204" s="299">
        <v>2.1</v>
      </c>
      <c r="N204" s="299">
        <v>2.2200000000000002</v>
      </c>
      <c r="O204" s="299"/>
      <c r="P204" s="299" t="s">
        <v>498</v>
      </c>
      <c r="Q204" s="299">
        <v>2.4</v>
      </c>
      <c r="R204" s="299">
        <v>18</v>
      </c>
      <c r="S204" s="300">
        <v>57</v>
      </c>
      <c r="Y204" s="309"/>
    </row>
    <row r="205" spans="2:25" ht="15" customHeight="1">
      <c r="B205" s="462"/>
      <c r="C205" s="459"/>
      <c r="D205" s="297" t="s">
        <v>508</v>
      </c>
      <c r="E205" s="298">
        <v>1</v>
      </c>
      <c r="F205" s="299">
        <v>0</v>
      </c>
      <c r="G205" s="299">
        <v>4</v>
      </c>
      <c r="H205" s="299">
        <v>4</v>
      </c>
      <c r="I205" s="299">
        <v>33</v>
      </c>
      <c r="J205" s="299">
        <v>19</v>
      </c>
      <c r="K205" s="299">
        <v>13</v>
      </c>
      <c r="L205" s="299">
        <v>0.1</v>
      </c>
      <c r="M205" s="299">
        <v>2.06</v>
      </c>
      <c r="N205" s="299">
        <v>2.16</v>
      </c>
      <c r="O205" s="299"/>
      <c r="P205" s="299" t="s">
        <v>506</v>
      </c>
      <c r="Q205" s="299">
        <v>1.7</v>
      </c>
      <c r="R205" s="299">
        <v>19.3</v>
      </c>
      <c r="S205" s="300">
        <v>53</v>
      </c>
      <c r="Y205" s="309"/>
    </row>
    <row r="206" spans="2:25" ht="15" customHeight="1">
      <c r="B206" s="462"/>
      <c r="C206" s="459"/>
      <c r="D206" s="297" t="s">
        <v>510</v>
      </c>
      <c r="E206" s="298">
        <v>1</v>
      </c>
      <c r="F206" s="299">
        <v>0</v>
      </c>
      <c r="G206" s="299">
        <v>6</v>
      </c>
      <c r="H206" s="299">
        <v>6</v>
      </c>
      <c r="I206" s="299">
        <v>38</v>
      </c>
      <c r="J206" s="299">
        <v>26</v>
      </c>
      <c r="K206" s="299">
        <v>15</v>
      </c>
      <c r="L206" s="299">
        <v>0.11</v>
      </c>
      <c r="M206" s="299">
        <v>1.96</v>
      </c>
      <c r="N206" s="299">
        <v>2.0699999999999998</v>
      </c>
      <c r="O206" s="299"/>
      <c r="P206" s="299" t="s">
        <v>493</v>
      </c>
      <c r="Q206" s="299">
        <v>1.6</v>
      </c>
      <c r="R206" s="299">
        <v>21.6</v>
      </c>
      <c r="S206" s="300">
        <v>46</v>
      </c>
      <c r="Y206" s="309"/>
    </row>
    <row r="207" spans="2:25" ht="15" customHeight="1">
      <c r="B207" s="462"/>
      <c r="C207" s="459"/>
      <c r="D207" s="297" t="s">
        <v>511</v>
      </c>
      <c r="E207" s="298">
        <v>1</v>
      </c>
      <c r="F207" s="299">
        <v>0</v>
      </c>
      <c r="G207" s="299">
        <v>5</v>
      </c>
      <c r="H207" s="299">
        <v>5</v>
      </c>
      <c r="I207" s="299">
        <v>46</v>
      </c>
      <c r="J207" s="299">
        <v>29</v>
      </c>
      <c r="K207" s="299">
        <v>16</v>
      </c>
      <c r="L207" s="299">
        <v>0.1</v>
      </c>
      <c r="M207" s="299">
        <v>1.9</v>
      </c>
      <c r="N207" s="299">
        <v>2</v>
      </c>
      <c r="O207" s="299"/>
      <c r="P207" s="299" t="s">
        <v>531</v>
      </c>
      <c r="Q207" s="299">
        <v>1.3</v>
      </c>
      <c r="R207" s="299">
        <v>22</v>
      </c>
      <c r="S207" s="300">
        <v>48</v>
      </c>
      <c r="Y207" s="309"/>
    </row>
    <row r="208" spans="2:25" ht="15" customHeight="1" thickBot="1">
      <c r="B208" s="462"/>
      <c r="C208" s="459"/>
      <c r="D208" s="310" t="s">
        <v>512</v>
      </c>
      <c r="E208" s="311">
        <v>1</v>
      </c>
      <c r="F208" s="304">
        <v>0</v>
      </c>
      <c r="G208" s="304">
        <v>5</v>
      </c>
      <c r="H208" s="304">
        <v>5</v>
      </c>
      <c r="I208" s="304">
        <v>51</v>
      </c>
      <c r="J208" s="304">
        <v>27</v>
      </c>
      <c r="K208" s="304">
        <v>23</v>
      </c>
      <c r="L208" s="304">
        <v>0.11</v>
      </c>
      <c r="M208" s="304">
        <v>1.88</v>
      </c>
      <c r="N208" s="304">
        <v>1.99</v>
      </c>
      <c r="O208" s="304"/>
      <c r="P208" s="304" t="s">
        <v>530</v>
      </c>
      <c r="Q208" s="304">
        <v>4</v>
      </c>
      <c r="R208" s="304">
        <v>21.9</v>
      </c>
      <c r="S208" s="305">
        <v>52</v>
      </c>
      <c r="Y208" s="309"/>
    </row>
    <row r="209" spans="2:25" ht="15" customHeight="1">
      <c r="B209" s="462" t="s">
        <v>537</v>
      </c>
      <c r="C209" s="459"/>
      <c r="D209" s="293" t="s">
        <v>514</v>
      </c>
      <c r="E209" s="294">
        <v>2</v>
      </c>
      <c r="F209" s="295">
        <v>0</v>
      </c>
      <c r="G209" s="295">
        <v>4</v>
      </c>
      <c r="H209" s="295">
        <v>4</v>
      </c>
      <c r="I209" s="295">
        <v>57</v>
      </c>
      <c r="J209" s="295">
        <v>25</v>
      </c>
      <c r="K209" s="295">
        <v>13</v>
      </c>
      <c r="L209" s="295">
        <v>0.09</v>
      </c>
      <c r="M209" s="295">
        <v>1.87</v>
      </c>
      <c r="N209" s="295">
        <v>1.96</v>
      </c>
      <c r="O209" s="295"/>
      <c r="P209" s="295" t="s">
        <v>535</v>
      </c>
      <c r="Q209" s="295">
        <v>3.3</v>
      </c>
      <c r="R209" s="295">
        <v>21.5</v>
      </c>
      <c r="S209" s="296">
        <v>51</v>
      </c>
      <c r="Y209" s="309"/>
    </row>
    <row r="210" spans="2:25" ht="15" customHeight="1">
      <c r="B210" s="462"/>
      <c r="C210" s="459"/>
      <c r="D210" s="297" t="s">
        <v>516</v>
      </c>
      <c r="E210" s="298">
        <v>1</v>
      </c>
      <c r="F210" s="299">
        <v>0</v>
      </c>
      <c r="G210" s="299">
        <v>4</v>
      </c>
      <c r="H210" s="299">
        <v>4</v>
      </c>
      <c r="I210" s="299">
        <v>62</v>
      </c>
      <c r="J210" s="299">
        <v>30</v>
      </c>
      <c r="K210" s="299">
        <v>14</v>
      </c>
      <c r="L210" s="299">
        <v>0.11</v>
      </c>
      <c r="M210" s="299">
        <v>1.89</v>
      </c>
      <c r="N210" s="299">
        <v>2</v>
      </c>
      <c r="O210" s="299"/>
      <c r="P210" s="299" t="s">
        <v>530</v>
      </c>
      <c r="Q210" s="299">
        <v>3.4</v>
      </c>
      <c r="R210" s="299">
        <v>23.2</v>
      </c>
      <c r="S210" s="300">
        <v>48</v>
      </c>
      <c r="Y210" s="309"/>
    </row>
    <row r="211" spans="2:25" ht="15" customHeight="1">
      <c r="B211" s="462"/>
      <c r="C211" s="459"/>
      <c r="D211" s="297" t="s">
        <v>517</v>
      </c>
      <c r="E211" s="298">
        <v>1</v>
      </c>
      <c r="F211" s="299">
        <v>0</v>
      </c>
      <c r="G211" s="299">
        <v>3</v>
      </c>
      <c r="H211" s="299">
        <v>3</v>
      </c>
      <c r="I211" s="299">
        <v>63</v>
      </c>
      <c r="J211" s="299">
        <v>23</v>
      </c>
      <c r="K211" s="299">
        <v>15</v>
      </c>
      <c r="L211" s="299">
        <v>0.09</v>
      </c>
      <c r="M211" s="299">
        <v>1.88</v>
      </c>
      <c r="N211" s="299">
        <v>1.97</v>
      </c>
      <c r="O211" s="299"/>
      <c r="P211" s="299" t="s">
        <v>530</v>
      </c>
      <c r="Q211" s="299">
        <v>4.4000000000000004</v>
      </c>
      <c r="R211" s="299">
        <v>23</v>
      </c>
      <c r="S211" s="300">
        <v>46</v>
      </c>
      <c r="Y211" s="309"/>
    </row>
    <row r="212" spans="2:25" ht="15" customHeight="1">
      <c r="B212" s="462"/>
      <c r="C212" s="459"/>
      <c r="D212" s="297" t="s">
        <v>519</v>
      </c>
      <c r="E212" s="298">
        <v>1</v>
      </c>
      <c r="F212" s="299">
        <v>0</v>
      </c>
      <c r="G212" s="299">
        <v>3</v>
      </c>
      <c r="H212" s="299">
        <v>3</v>
      </c>
      <c r="I212" s="299">
        <v>62</v>
      </c>
      <c r="J212" s="299">
        <v>22</v>
      </c>
      <c r="K212" s="299">
        <v>16</v>
      </c>
      <c r="L212" s="299">
        <v>0.09</v>
      </c>
      <c r="M212" s="299">
        <v>1.88</v>
      </c>
      <c r="N212" s="299">
        <v>1.97</v>
      </c>
      <c r="O212" s="299"/>
      <c r="P212" s="299" t="s">
        <v>530</v>
      </c>
      <c r="Q212" s="299">
        <v>3.7</v>
      </c>
      <c r="R212" s="299">
        <v>22.8</v>
      </c>
      <c r="S212" s="300">
        <v>42</v>
      </c>
      <c r="Y212" s="309"/>
    </row>
    <row r="213" spans="2:25" ht="15" customHeight="1">
      <c r="B213" s="462"/>
      <c r="C213" s="459"/>
      <c r="D213" s="297" t="s">
        <v>520</v>
      </c>
      <c r="E213" s="298">
        <v>1</v>
      </c>
      <c r="F213" s="299">
        <v>0</v>
      </c>
      <c r="G213" s="299">
        <v>3</v>
      </c>
      <c r="H213" s="299">
        <v>3</v>
      </c>
      <c r="I213" s="299">
        <v>62</v>
      </c>
      <c r="J213" s="299">
        <v>21</v>
      </c>
      <c r="K213" s="299">
        <v>13</v>
      </c>
      <c r="L213" s="299">
        <v>0.12</v>
      </c>
      <c r="M213" s="299">
        <v>1.88</v>
      </c>
      <c r="N213" s="299">
        <v>2</v>
      </c>
      <c r="O213" s="299"/>
      <c r="P213" s="299" t="s">
        <v>530</v>
      </c>
      <c r="Q213" s="299">
        <v>3.3</v>
      </c>
      <c r="R213" s="299">
        <v>22</v>
      </c>
      <c r="S213" s="300">
        <v>42</v>
      </c>
      <c r="Y213" s="309"/>
    </row>
    <row r="214" spans="2:25" ht="15" customHeight="1">
      <c r="B214" s="462"/>
      <c r="C214" s="459"/>
      <c r="D214" s="297" t="s">
        <v>521</v>
      </c>
      <c r="E214" s="298">
        <v>1</v>
      </c>
      <c r="F214" s="299">
        <v>0</v>
      </c>
      <c r="G214" s="299">
        <v>3</v>
      </c>
      <c r="H214" s="299">
        <v>3</v>
      </c>
      <c r="I214" s="299">
        <v>61</v>
      </c>
      <c r="J214" s="299">
        <v>27</v>
      </c>
      <c r="K214" s="299">
        <v>12</v>
      </c>
      <c r="L214" s="299">
        <v>0.09</v>
      </c>
      <c r="M214" s="299">
        <v>1.89</v>
      </c>
      <c r="N214" s="299">
        <v>1.98</v>
      </c>
      <c r="O214" s="299"/>
      <c r="P214" s="299" t="s">
        <v>530</v>
      </c>
      <c r="Q214" s="299">
        <v>3.7</v>
      </c>
      <c r="R214" s="299">
        <v>20.8</v>
      </c>
      <c r="S214" s="300">
        <v>42</v>
      </c>
      <c r="Y214" s="309"/>
    </row>
    <row r="215" spans="2:25" ht="15" customHeight="1">
      <c r="B215" s="462"/>
      <c r="C215" s="459"/>
      <c r="D215" s="297" t="s">
        <v>522</v>
      </c>
      <c r="E215" s="298">
        <v>1</v>
      </c>
      <c r="F215" s="299">
        <v>0</v>
      </c>
      <c r="G215" s="299">
        <v>3</v>
      </c>
      <c r="H215" s="299">
        <v>3</v>
      </c>
      <c r="I215" s="299">
        <v>58</v>
      </c>
      <c r="J215" s="299">
        <v>12</v>
      </c>
      <c r="K215" s="299">
        <v>12</v>
      </c>
      <c r="L215" s="299">
        <v>0.08</v>
      </c>
      <c r="M215" s="299">
        <v>1.88</v>
      </c>
      <c r="N215" s="299">
        <v>1.96</v>
      </c>
      <c r="O215" s="299"/>
      <c r="P215" s="299" t="s">
        <v>535</v>
      </c>
      <c r="Q215" s="299">
        <v>2.4</v>
      </c>
      <c r="R215" s="299">
        <v>19.100000000000001</v>
      </c>
      <c r="S215" s="300">
        <v>44</v>
      </c>
      <c r="Y215" s="309"/>
    </row>
    <row r="216" spans="2:25" ht="15" customHeight="1">
      <c r="B216" s="462"/>
      <c r="C216" s="459"/>
      <c r="D216" s="297" t="s">
        <v>523</v>
      </c>
      <c r="E216" s="298">
        <v>1</v>
      </c>
      <c r="F216" s="299">
        <v>0</v>
      </c>
      <c r="G216" s="299">
        <v>4</v>
      </c>
      <c r="H216" s="299">
        <v>4</v>
      </c>
      <c r="I216" s="299">
        <v>55</v>
      </c>
      <c r="J216" s="299">
        <v>14</v>
      </c>
      <c r="K216" s="299">
        <v>12</v>
      </c>
      <c r="L216" s="299">
        <v>0.09</v>
      </c>
      <c r="M216" s="299">
        <v>1.89</v>
      </c>
      <c r="N216" s="299">
        <v>1.98</v>
      </c>
      <c r="O216" s="299"/>
      <c r="P216" s="299" t="s">
        <v>530</v>
      </c>
      <c r="Q216" s="299">
        <v>2.5</v>
      </c>
      <c r="R216" s="299">
        <v>17.8</v>
      </c>
      <c r="S216" s="300">
        <v>45</v>
      </c>
      <c r="Y216" s="309"/>
    </row>
    <row r="217" spans="2:25" ht="15" customHeight="1">
      <c r="B217" s="462"/>
      <c r="C217" s="459"/>
      <c r="D217" s="297" t="s">
        <v>524</v>
      </c>
      <c r="E217" s="298">
        <v>1</v>
      </c>
      <c r="F217" s="299">
        <v>0</v>
      </c>
      <c r="G217" s="299">
        <v>4</v>
      </c>
      <c r="H217" s="299">
        <v>4</v>
      </c>
      <c r="I217" s="299">
        <v>54</v>
      </c>
      <c r="J217" s="299">
        <v>22</v>
      </c>
      <c r="K217" s="299">
        <v>11</v>
      </c>
      <c r="L217" s="299">
        <v>0.09</v>
      </c>
      <c r="M217" s="299">
        <v>1.9</v>
      </c>
      <c r="N217" s="299">
        <v>1.99</v>
      </c>
      <c r="O217" s="299"/>
      <c r="P217" s="299" t="s">
        <v>534</v>
      </c>
      <c r="Q217" s="299">
        <v>1.3</v>
      </c>
      <c r="R217" s="299">
        <v>16.3</v>
      </c>
      <c r="S217" s="300">
        <v>47</v>
      </c>
      <c r="Y217" s="309"/>
    </row>
    <row r="218" spans="2:25" ht="15" customHeight="1">
      <c r="B218" s="462"/>
      <c r="C218" s="459"/>
      <c r="D218" s="297" t="s">
        <v>525</v>
      </c>
      <c r="E218" s="298">
        <v>1</v>
      </c>
      <c r="F218" s="299">
        <v>0</v>
      </c>
      <c r="G218" s="299">
        <v>5</v>
      </c>
      <c r="H218" s="299">
        <v>5</v>
      </c>
      <c r="I218" s="299">
        <v>52</v>
      </c>
      <c r="J218" s="299">
        <v>15</v>
      </c>
      <c r="K218" s="299">
        <v>11</v>
      </c>
      <c r="L218" s="299">
        <v>0.09</v>
      </c>
      <c r="M218" s="299">
        <v>1.89</v>
      </c>
      <c r="N218" s="299">
        <v>1.98</v>
      </c>
      <c r="O218" s="299"/>
      <c r="P218" s="299" t="s">
        <v>535</v>
      </c>
      <c r="Q218" s="299">
        <v>1.3</v>
      </c>
      <c r="R218" s="299">
        <v>15.2</v>
      </c>
      <c r="S218" s="300">
        <v>47</v>
      </c>
      <c r="Y218" s="309"/>
    </row>
    <row r="219" spans="2:25" ht="15" customHeight="1">
      <c r="B219" s="462"/>
      <c r="C219" s="459"/>
      <c r="D219" s="297" t="s">
        <v>526</v>
      </c>
      <c r="E219" s="298">
        <v>1</v>
      </c>
      <c r="F219" s="299">
        <v>0</v>
      </c>
      <c r="G219" s="299">
        <v>5</v>
      </c>
      <c r="H219" s="299">
        <v>5</v>
      </c>
      <c r="I219" s="299">
        <v>50</v>
      </c>
      <c r="J219" s="299">
        <v>27</v>
      </c>
      <c r="K219" s="299">
        <v>15</v>
      </c>
      <c r="L219" s="299">
        <v>0.08</v>
      </c>
      <c r="M219" s="299">
        <v>1.89</v>
      </c>
      <c r="N219" s="299">
        <v>1.97</v>
      </c>
      <c r="O219" s="299"/>
      <c r="P219" s="299" t="s">
        <v>531</v>
      </c>
      <c r="Q219" s="299">
        <v>1</v>
      </c>
      <c r="R219" s="299">
        <v>13.6</v>
      </c>
      <c r="S219" s="300">
        <v>52</v>
      </c>
      <c r="Y219" s="309"/>
    </row>
    <row r="220" spans="2:25" ht="15" customHeight="1">
      <c r="B220" s="462"/>
      <c r="C220" s="459"/>
      <c r="D220" s="297" t="s">
        <v>527</v>
      </c>
      <c r="E220" s="298">
        <v>1</v>
      </c>
      <c r="F220" s="299">
        <v>0</v>
      </c>
      <c r="G220" s="299">
        <v>5</v>
      </c>
      <c r="H220" s="299">
        <v>5</v>
      </c>
      <c r="I220" s="299">
        <v>47</v>
      </c>
      <c r="J220" s="299">
        <v>25</v>
      </c>
      <c r="K220" s="299">
        <v>11</v>
      </c>
      <c r="L220" s="299">
        <v>0.1</v>
      </c>
      <c r="M220" s="299">
        <v>1.9</v>
      </c>
      <c r="N220" s="299">
        <v>2</v>
      </c>
      <c r="O220" s="299"/>
      <c r="P220" s="299" t="s">
        <v>506</v>
      </c>
      <c r="Q220" s="299">
        <v>1.1000000000000001</v>
      </c>
      <c r="R220" s="299">
        <v>13.4</v>
      </c>
      <c r="S220" s="300">
        <v>55</v>
      </c>
      <c r="Y220" s="309"/>
    </row>
    <row r="221" spans="2:25" ht="15" customHeight="1">
      <c r="B221" s="462"/>
      <c r="C221" s="459"/>
      <c r="D221" s="297" t="s">
        <v>528</v>
      </c>
      <c r="E221" s="298">
        <v>1</v>
      </c>
      <c r="F221" s="299">
        <v>0</v>
      </c>
      <c r="G221" s="299">
        <v>4</v>
      </c>
      <c r="H221" s="299">
        <v>4</v>
      </c>
      <c r="I221" s="299">
        <v>43</v>
      </c>
      <c r="J221" s="299">
        <v>21</v>
      </c>
      <c r="K221" s="299">
        <v>13</v>
      </c>
      <c r="L221" s="299">
        <v>0.09</v>
      </c>
      <c r="M221" s="299">
        <v>1.91</v>
      </c>
      <c r="N221" s="299">
        <v>2</v>
      </c>
      <c r="O221" s="299"/>
      <c r="P221" s="299" t="s">
        <v>530</v>
      </c>
      <c r="Q221" s="299">
        <v>0.8</v>
      </c>
      <c r="R221" s="299">
        <v>13.8</v>
      </c>
      <c r="S221" s="300">
        <v>59</v>
      </c>
      <c r="Y221" s="309"/>
    </row>
    <row r="222" spans="2:25" ht="15" customHeight="1">
      <c r="B222" s="462"/>
      <c r="C222" s="460"/>
      <c r="D222" s="297" t="s">
        <v>529</v>
      </c>
      <c r="E222" s="298">
        <v>1</v>
      </c>
      <c r="F222" s="299">
        <v>0</v>
      </c>
      <c r="G222" s="299">
        <v>4</v>
      </c>
      <c r="H222" s="299">
        <v>4</v>
      </c>
      <c r="I222" s="299">
        <v>42</v>
      </c>
      <c r="J222" s="299">
        <v>23</v>
      </c>
      <c r="K222" s="299">
        <v>17</v>
      </c>
      <c r="L222" s="299">
        <v>0.1</v>
      </c>
      <c r="M222" s="299">
        <v>1.9</v>
      </c>
      <c r="N222" s="299">
        <v>2</v>
      </c>
      <c r="O222" s="299"/>
      <c r="P222" s="299" t="s">
        <v>535</v>
      </c>
      <c r="Q222" s="299">
        <v>0.6</v>
      </c>
      <c r="R222" s="299">
        <v>13.9</v>
      </c>
      <c r="S222" s="300">
        <v>59</v>
      </c>
      <c r="Y222" s="309"/>
    </row>
    <row r="223" spans="2:25" ht="15" customHeight="1">
      <c r="B223" s="462"/>
      <c r="C223" s="458">
        <v>42505</v>
      </c>
      <c r="D223" s="297" t="s">
        <v>492</v>
      </c>
      <c r="E223" s="298">
        <v>1</v>
      </c>
      <c r="F223" s="299">
        <v>0</v>
      </c>
      <c r="G223" s="299">
        <v>4</v>
      </c>
      <c r="H223" s="299">
        <v>4</v>
      </c>
      <c r="I223" s="299">
        <v>38</v>
      </c>
      <c r="J223" s="299">
        <v>31</v>
      </c>
      <c r="K223" s="299">
        <v>16</v>
      </c>
      <c r="L223" s="299">
        <v>0.1</v>
      </c>
      <c r="M223" s="299">
        <v>1.89</v>
      </c>
      <c r="N223" s="299">
        <v>1.99</v>
      </c>
      <c r="O223" s="299"/>
      <c r="P223" s="299" t="s">
        <v>493</v>
      </c>
      <c r="Q223" s="299">
        <v>1.2</v>
      </c>
      <c r="R223" s="299">
        <v>14.3</v>
      </c>
      <c r="S223" s="300">
        <v>57</v>
      </c>
      <c r="Y223" s="309"/>
    </row>
    <row r="224" spans="2:25" ht="15" customHeight="1">
      <c r="B224" s="462"/>
      <c r="C224" s="459"/>
      <c r="D224" s="297" t="s">
        <v>495</v>
      </c>
      <c r="E224" s="298">
        <v>1</v>
      </c>
      <c r="F224" s="299">
        <v>0</v>
      </c>
      <c r="G224" s="299">
        <v>4</v>
      </c>
      <c r="H224" s="299">
        <v>4</v>
      </c>
      <c r="I224" s="299">
        <v>34</v>
      </c>
      <c r="J224" s="299">
        <v>23</v>
      </c>
      <c r="K224" s="299">
        <v>14</v>
      </c>
      <c r="L224" s="299">
        <v>0.1</v>
      </c>
      <c r="M224" s="299">
        <v>1.9</v>
      </c>
      <c r="N224" s="299">
        <v>2</v>
      </c>
      <c r="O224" s="299"/>
      <c r="P224" s="299" t="s">
        <v>506</v>
      </c>
      <c r="Q224" s="299">
        <v>1.7</v>
      </c>
      <c r="R224" s="299">
        <v>14</v>
      </c>
      <c r="S224" s="300">
        <v>56</v>
      </c>
      <c r="Y224" s="309"/>
    </row>
    <row r="225" spans="2:25" ht="15" customHeight="1">
      <c r="B225" s="462"/>
      <c r="C225" s="459"/>
      <c r="D225" s="297" t="s">
        <v>497</v>
      </c>
      <c r="E225" s="298">
        <v>1</v>
      </c>
      <c r="F225" s="299">
        <v>0</v>
      </c>
      <c r="G225" s="299">
        <v>3</v>
      </c>
      <c r="H225" s="299">
        <v>3</v>
      </c>
      <c r="I225" s="299">
        <v>37</v>
      </c>
      <c r="J225" s="299">
        <v>26</v>
      </c>
      <c r="K225" s="299">
        <v>11</v>
      </c>
      <c r="L225" s="299">
        <v>0.1</v>
      </c>
      <c r="M225" s="299">
        <v>1.95</v>
      </c>
      <c r="N225" s="299">
        <v>2.0499999999999998</v>
      </c>
      <c r="O225" s="299"/>
      <c r="P225" s="299" t="s">
        <v>498</v>
      </c>
      <c r="Q225" s="299">
        <v>2.4</v>
      </c>
      <c r="R225" s="299">
        <v>13.6</v>
      </c>
      <c r="S225" s="300">
        <v>54</v>
      </c>
      <c r="Y225" s="309"/>
    </row>
    <row r="226" spans="2:25" ht="15" customHeight="1">
      <c r="B226" s="462"/>
      <c r="C226" s="459"/>
      <c r="D226" s="297" t="s">
        <v>500</v>
      </c>
      <c r="E226" s="298">
        <v>1</v>
      </c>
      <c r="F226" s="299">
        <v>0</v>
      </c>
      <c r="G226" s="299">
        <v>3</v>
      </c>
      <c r="H226" s="299">
        <v>3</v>
      </c>
      <c r="I226" s="299">
        <v>41</v>
      </c>
      <c r="J226" s="299">
        <v>15</v>
      </c>
      <c r="K226" s="299">
        <v>7</v>
      </c>
      <c r="L226" s="299">
        <v>0.08</v>
      </c>
      <c r="M226" s="299">
        <v>1.93</v>
      </c>
      <c r="N226" s="299">
        <v>2.0099999999999998</v>
      </c>
      <c r="O226" s="299"/>
      <c r="P226" s="299" t="s">
        <v>498</v>
      </c>
      <c r="Q226" s="299">
        <v>2.7</v>
      </c>
      <c r="R226" s="299">
        <v>12.3</v>
      </c>
      <c r="S226" s="300">
        <v>58</v>
      </c>
      <c r="Y226" s="309"/>
    </row>
    <row r="227" spans="2:25" ht="15" customHeight="1">
      <c r="B227" s="462"/>
      <c r="C227" s="459"/>
      <c r="D227" s="297" t="s">
        <v>503</v>
      </c>
      <c r="E227" s="298">
        <v>0</v>
      </c>
      <c r="F227" s="299">
        <v>0</v>
      </c>
      <c r="G227" s="299">
        <v>3</v>
      </c>
      <c r="H227" s="299">
        <v>3</v>
      </c>
      <c r="I227" s="299">
        <v>33</v>
      </c>
      <c r="J227" s="299">
        <v>21</v>
      </c>
      <c r="K227" s="299">
        <v>10</v>
      </c>
      <c r="L227" s="299">
        <v>0.09</v>
      </c>
      <c r="M227" s="299">
        <v>1.93</v>
      </c>
      <c r="N227" s="299">
        <v>2.02</v>
      </c>
      <c r="O227" s="299"/>
      <c r="P227" s="299" t="s">
        <v>506</v>
      </c>
      <c r="Q227" s="299">
        <v>2.8</v>
      </c>
      <c r="R227" s="299">
        <v>11.2</v>
      </c>
      <c r="S227" s="300">
        <v>60</v>
      </c>
      <c r="Y227" s="309"/>
    </row>
    <row r="228" spans="2:25" ht="15" customHeight="1">
      <c r="B228" s="462"/>
      <c r="C228" s="459"/>
      <c r="D228" s="297" t="s">
        <v>505</v>
      </c>
      <c r="E228" s="298">
        <v>1</v>
      </c>
      <c r="F228" s="299">
        <v>0</v>
      </c>
      <c r="G228" s="299">
        <v>3</v>
      </c>
      <c r="H228" s="299">
        <v>3</v>
      </c>
      <c r="I228" s="299">
        <v>35</v>
      </c>
      <c r="J228" s="299">
        <v>20</v>
      </c>
      <c r="K228" s="299">
        <v>10</v>
      </c>
      <c r="L228" s="299">
        <v>0.1</v>
      </c>
      <c r="M228" s="299">
        <v>1.9</v>
      </c>
      <c r="N228" s="299">
        <v>2</v>
      </c>
      <c r="O228" s="299"/>
      <c r="P228" s="299" t="s">
        <v>498</v>
      </c>
      <c r="Q228" s="299">
        <v>1.8</v>
      </c>
      <c r="R228" s="299">
        <v>12.8</v>
      </c>
      <c r="S228" s="300">
        <v>64</v>
      </c>
      <c r="Y228" s="309"/>
    </row>
    <row r="229" spans="2:25" ht="15" customHeight="1">
      <c r="B229" s="462"/>
      <c r="C229" s="459"/>
      <c r="D229" s="297" t="s">
        <v>508</v>
      </c>
      <c r="E229" s="298">
        <v>1</v>
      </c>
      <c r="F229" s="299">
        <v>0</v>
      </c>
      <c r="G229" s="299">
        <v>3</v>
      </c>
      <c r="H229" s="299">
        <v>3</v>
      </c>
      <c r="I229" s="299">
        <v>36</v>
      </c>
      <c r="J229" s="299">
        <v>17</v>
      </c>
      <c r="K229" s="299">
        <v>13</v>
      </c>
      <c r="L229" s="299">
        <v>0.1</v>
      </c>
      <c r="M229" s="299">
        <v>1.91</v>
      </c>
      <c r="N229" s="299">
        <v>2.0099999999999998</v>
      </c>
      <c r="O229" s="299"/>
      <c r="P229" s="299" t="s">
        <v>498</v>
      </c>
      <c r="Q229" s="299">
        <v>1.7</v>
      </c>
      <c r="R229" s="299">
        <v>14.6</v>
      </c>
      <c r="S229" s="300">
        <v>62</v>
      </c>
      <c r="Y229" s="309"/>
    </row>
    <row r="230" spans="2:25" ht="15" customHeight="1">
      <c r="B230" s="462"/>
      <c r="C230" s="459"/>
      <c r="D230" s="297" t="s">
        <v>510</v>
      </c>
      <c r="E230" s="298">
        <v>1</v>
      </c>
      <c r="F230" s="299">
        <v>0</v>
      </c>
      <c r="G230" s="299">
        <v>2</v>
      </c>
      <c r="H230" s="299">
        <v>2</v>
      </c>
      <c r="I230" s="299">
        <v>47</v>
      </c>
      <c r="J230" s="299">
        <v>19</v>
      </c>
      <c r="K230" s="299">
        <v>12</v>
      </c>
      <c r="L230" s="299">
        <v>0.08</v>
      </c>
      <c r="M230" s="299">
        <v>1.92</v>
      </c>
      <c r="N230" s="299">
        <v>2</v>
      </c>
      <c r="O230" s="299"/>
      <c r="P230" s="299" t="s">
        <v>498</v>
      </c>
      <c r="Q230" s="299">
        <v>2.4</v>
      </c>
      <c r="R230" s="299">
        <v>16</v>
      </c>
      <c r="S230" s="300">
        <v>60</v>
      </c>
      <c r="Y230" s="309"/>
    </row>
    <row r="231" spans="2:25" ht="15" customHeight="1">
      <c r="B231" s="462"/>
      <c r="C231" s="459"/>
      <c r="D231" s="297" t="s">
        <v>511</v>
      </c>
      <c r="E231" s="298">
        <v>0</v>
      </c>
      <c r="F231" s="299">
        <v>0</v>
      </c>
      <c r="G231" s="299">
        <v>2</v>
      </c>
      <c r="H231" s="299">
        <v>2</v>
      </c>
      <c r="I231" s="299">
        <v>54</v>
      </c>
      <c r="J231" s="299">
        <v>14</v>
      </c>
      <c r="K231" s="299">
        <v>11</v>
      </c>
      <c r="L231" s="299">
        <v>7.0000000000000007E-2</v>
      </c>
      <c r="M231" s="299">
        <v>1.9</v>
      </c>
      <c r="N231" s="299">
        <v>1.97</v>
      </c>
      <c r="O231" s="299"/>
      <c r="P231" s="299" t="s">
        <v>506</v>
      </c>
      <c r="Q231" s="299">
        <v>2.7</v>
      </c>
      <c r="R231" s="299">
        <v>17.100000000000001</v>
      </c>
      <c r="S231" s="300">
        <v>53</v>
      </c>
      <c r="Y231" s="309"/>
    </row>
    <row r="232" spans="2:25" ht="15" customHeight="1" thickBot="1">
      <c r="B232" s="462"/>
      <c r="C232" s="459"/>
      <c r="D232" s="310" t="s">
        <v>512</v>
      </c>
      <c r="E232" s="311">
        <v>0</v>
      </c>
      <c r="F232" s="304">
        <v>0</v>
      </c>
      <c r="G232" s="304">
        <v>2</v>
      </c>
      <c r="H232" s="304">
        <v>2</v>
      </c>
      <c r="I232" s="304">
        <v>57</v>
      </c>
      <c r="J232" s="304">
        <v>16</v>
      </c>
      <c r="K232" s="304">
        <v>10</v>
      </c>
      <c r="L232" s="304">
        <v>0.08</v>
      </c>
      <c r="M232" s="304">
        <v>1.88</v>
      </c>
      <c r="N232" s="304">
        <v>1.96</v>
      </c>
      <c r="O232" s="304"/>
      <c r="P232" s="304" t="s">
        <v>535</v>
      </c>
      <c r="Q232" s="304">
        <v>1.9</v>
      </c>
      <c r="R232" s="304">
        <v>18.2</v>
      </c>
      <c r="S232" s="305">
        <v>50</v>
      </c>
      <c r="Y232" s="309"/>
    </row>
    <row r="233" spans="2:25" ht="15" customHeight="1">
      <c r="B233" s="462" t="s">
        <v>537</v>
      </c>
      <c r="C233" s="459"/>
      <c r="D233" s="293" t="s">
        <v>514</v>
      </c>
      <c r="E233" s="294">
        <v>0</v>
      </c>
      <c r="F233" s="295">
        <v>0</v>
      </c>
      <c r="G233" s="295">
        <v>2</v>
      </c>
      <c r="H233" s="295">
        <v>2</v>
      </c>
      <c r="I233" s="295">
        <v>59</v>
      </c>
      <c r="J233" s="295">
        <v>14</v>
      </c>
      <c r="K233" s="295">
        <v>9</v>
      </c>
      <c r="L233" s="295">
        <v>0.08</v>
      </c>
      <c r="M233" s="295">
        <v>1.88</v>
      </c>
      <c r="N233" s="295">
        <v>1.96</v>
      </c>
      <c r="O233" s="295"/>
      <c r="P233" s="295" t="s">
        <v>535</v>
      </c>
      <c r="Q233" s="295">
        <v>1.4</v>
      </c>
      <c r="R233" s="295">
        <v>18.7</v>
      </c>
      <c r="S233" s="296">
        <v>49</v>
      </c>
      <c r="Y233" s="309"/>
    </row>
    <row r="234" spans="2:25" ht="15" customHeight="1">
      <c r="B234" s="462"/>
      <c r="C234" s="459"/>
      <c r="D234" s="297" t="s">
        <v>516</v>
      </c>
      <c r="E234" s="298">
        <v>0</v>
      </c>
      <c r="F234" s="299">
        <v>0</v>
      </c>
      <c r="G234" s="299">
        <v>2</v>
      </c>
      <c r="H234" s="299">
        <v>2</v>
      </c>
      <c r="I234" s="299">
        <v>61</v>
      </c>
      <c r="J234" s="299">
        <v>18</v>
      </c>
      <c r="K234" s="299">
        <v>7</v>
      </c>
      <c r="L234" s="299">
        <v>0.08</v>
      </c>
      <c r="M234" s="299">
        <v>1.89</v>
      </c>
      <c r="N234" s="299">
        <v>1.97</v>
      </c>
      <c r="O234" s="299"/>
      <c r="P234" s="299" t="s">
        <v>530</v>
      </c>
      <c r="Q234" s="299">
        <v>2</v>
      </c>
      <c r="R234" s="299">
        <v>20.5</v>
      </c>
      <c r="S234" s="300">
        <v>51</v>
      </c>
      <c r="Y234" s="309"/>
    </row>
    <row r="235" spans="2:25" ht="15" customHeight="1">
      <c r="B235" s="462"/>
      <c r="C235" s="459"/>
      <c r="D235" s="297" t="s">
        <v>517</v>
      </c>
      <c r="E235" s="298">
        <v>0</v>
      </c>
      <c r="F235" s="299">
        <v>0</v>
      </c>
      <c r="G235" s="299">
        <v>1</v>
      </c>
      <c r="H235" s="299">
        <v>1</v>
      </c>
      <c r="I235" s="299">
        <v>61</v>
      </c>
      <c r="J235" s="299">
        <v>17</v>
      </c>
      <c r="K235" s="299">
        <v>18</v>
      </c>
      <c r="L235" s="299">
        <v>7.0000000000000007E-2</v>
      </c>
      <c r="M235" s="299">
        <v>1.88</v>
      </c>
      <c r="N235" s="299">
        <v>1.95</v>
      </c>
      <c r="O235" s="299"/>
      <c r="P235" s="299" t="s">
        <v>534</v>
      </c>
      <c r="Q235" s="299">
        <v>1.9</v>
      </c>
      <c r="R235" s="299">
        <v>20.399999999999999</v>
      </c>
      <c r="S235" s="300">
        <v>45</v>
      </c>
      <c r="Y235" s="309"/>
    </row>
    <row r="236" spans="2:25" ht="15" customHeight="1">
      <c r="B236" s="462"/>
      <c r="C236" s="459"/>
      <c r="D236" s="297" t="s">
        <v>519</v>
      </c>
      <c r="E236" s="298">
        <v>0</v>
      </c>
      <c r="F236" s="299">
        <v>0</v>
      </c>
      <c r="G236" s="299">
        <v>2</v>
      </c>
      <c r="H236" s="299">
        <v>2</v>
      </c>
      <c r="I236" s="299">
        <v>61</v>
      </c>
      <c r="J236" s="299">
        <v>27</v>
      </c>
      <c r="K236" s="299">
        <v>15</v>
      </c>
      <c r="L236" s="299">
        <v>0.08</v>
      </c>
      <c r="M236" s="299">
        <v>1.88</v>
      </c>
      <c r="N236" s="299">
        <v>1.96</v>
      </c>
      <c r="O236" s="299"/>
      <c r="P236" s="299" t="s">
        <v>530</v>
      </c>
      <c r="Q236" s="299">
        <v>2.2000000000000002</v>
      </c>
      <c r="R236" s="299">
        <v>21.4</v>
      </c>
      <c r="S236" s="300">
        <v>45</v>
      </c>
      <c r="Y236" s="309"/>
    </row>
    <row r="237" spans="2:25" ht="15" customHeight="1">
      <c r="B237" s="462"/>
      <c r="C237" s="459"/>
      <c r="D237" s="297" t="s">
        <v>520</v>
      </c>
      <c r="E237" s="298">
        <v>0</v>
      </c>
      <c r="F237" s="299">
        <v>0</v>
      </c>
      <c r="G237" s="299">
        <v>2</v>
      </c>
      <c r="H237" s="299">
        <v>2</v>
      </c>
      <c r="I237" s="299">
        <v>66</v>
      </c>
      <c r="J237" s="299">
        <v>22</v>
      </c>
      <c r="K237" s="299">
        <v>15</v>
      </c>
      <c r="L237" s="299">
        <v>0.09</v>
      </c>
      <c r="M237" s="299">
        <v>1.87</v>
      </c>
      <c r="N237" s="299">
        <v>1.96</v>
      </c>
      <c r="O237" s="299"/>
      <c r="P237" s="299" t="s">
        <v>538</v>
      </c>
      <c r="Q237" s="299">
        <v>3.1</v>
      </c>
      <c r="R237" s="299">
        <v>21.7</v>
      </c>
      <c r="S237" s="300">
        <v>40</v>
      </c>
      <c r="Y237" s="309"/>
    </row>
    <row r="238" spans="2:25" ht="15" customHeight="1">
      <c r="B238" s="462"/>
      <c r="C238" s="459"/>
      <c r="D238" s="297" t="s">
        <v>521</v>
      </c>
      <c r="E238" s="298">
        <v>1</v>
      </c>
      <c r="F238" s="299">
        <v>0</v>
      </c>
      <c r="G238" s="299">
        <v>2</v>
      </c>
      <c r="H238" s="299">
        <v>2</v>
      </c>
      <c r="I238" s="299">
        <v>63</v>
      </c>
      <c r="J238" s="299">
        <v>21</v>
      </c>
      <c r="K238" s="299">
        <v>18</v>
      </c>
      <c r="L238" s="299">
        <v>0.09</v>
      </c>
      <c r="M238" s="299">
        <v>1.88</v>
      </c>
      <c r="N238" s="299">
        <v>1.97</v>
      </c>
      <c r="O238" s="299"/>
      <c r="P238" s="299" t="s">
        <v>535</v>
      </c>
      <c r="Q238" s="299">
        <v>3.3</v>
      </c>
      <c r="R238" s="299">
        <v>21.2</v>
      </c>
      <c r="S238" s="300">
        <v>43</v>
      </c>
      <c r="Y238" s="309"/>
    </row>
    <row r="239" spans="2:25" ht="15" customHeight="1">
      <c r="B239" s="462"/>
      <c r="C239" s="459"/>
      <c r="D239" s="297" t="s">
        <v>522</v>
      </c>
      <c r="E239" s="298">
        <v>1</v>
      </c>
      <c r="F239" s="299">
        <v>0</v>
      </c>
      <c r="G239" s="299">
        <v>3</v>
      </c>
      <c r="H239" s="299">
        <v>3</v>
      </c>
      <c r="I239" s="299">
        <v>58</v>
      </c>
      <c r="J239" s="299">
        <v>14</v>
      </c>
      <c r="K239" s="299">
        <v>16</v>
      </c>
      <c r="L239" s="299">
        <v>0.09</v>
      </c>
      <c r="M239" s="299">
        <v>1.87</v>
      </c>
      <c r="N239" s="299">
        <v>1.96</v>
      </c>
      <c r="O239" s="299"/>
      <c r="P239" s="299" t="s">
        <v>530</v>
      </c>
      <c r="Q239" s="299">
        <v>3.1</v>
      </c>
      <c r="R239" s="299">
        <v>19</v>
      </c>
      <c r="S239" s="300">
        <v>51</v>
      </c>
      <c r="Y239" s="309"/>
    </row>
    <row r="240" spans="2:25" ht="15" customHeight="1">
      <c r="B240" s="462"/>
      <c r="C240" s="459"/>
      <c r="D240" s="297" t="s">
        <v>523</v>
      </c>
      <c r="E240" s="298">
        <v>1</v>
      </c>
      <c r="F240" s="299">
        <v>0</v>
      </c>
      <c r="G240" s="299">
        <v>2</v>
      </c>
      <c r="H240" s="299">
        <v>2</v>
      </c>
      <c r="I240" s="299">
        <v>54</v>
      </c>
      <c r="J240" s="299">
        <v>21</v>
      </c>
      <c r="K240" s="299">
        <v>11</v>
      </c>
      <c r="L240" s="299">
        <v>0.1</v>
      </c>
      <c r="M240" s="299">
        <v>1.89</v>
      </c>
      <c r="N240" s="299">
        <v>1.99</v>
      </c>
      <c r="O240" s="299"/>
      <c r="P240" s="299" t="s">
        <v>538</v>
      </c>
      <c r="Q240" s="299">
        <v>3.3</v>
      </c>
      <c r="R240" s="299">
        <v>16.899999999999999</v>
      </c>
      <c r="S240" s="300">
        <v>61</v>
      </c>
      <c r="Y240" s="309"/>
    </row>
    <row r="241" spans="2:25" ht="15" customHeight="1">
      <c r="B241" s="462"/>
      <c r="C241" s="459"/>
      <c r="D241" s="297" t="s">
        <v>524</v>
      </c>
      <c r="E241" s="298">
        <v>0</v>
      </c>
      <c r="F241" s="299">
        <v>0</v>
      </c>
      <c r="G241" s="299">
        <v>2</v>
      </c>
      <c r="H241" s="299">
        <v>2</v>
      </c>
      <c r="I241" s="299">
        <v>51</v>
      </c>
      <c r="J241" s="299">
        <v>18</v>
      </c>
      <c r="K241" s="299">
        <v>14</v>
      </c>
      <c r="L241" s="299">
        <v>0.1</v>
      </c>
      <c r="M241" s="299">
        <v>1.88</v>
      </c>
      <c r="N241" s="299">
        <v>1.98</v>
      </c>
      <c r="O241" s="299"/>
      <c r="P241" s="299" t="s">
        <v>530</v>
      </c>
      <c r="Q241" s="299">
        <v>1.5</v>
      </c>
      <c r="R241" s="299">
        <v>15.4</v>
      </c>
      <c r="S241" s="300">
        <v>68</v>
      </c>
      <c r="Y241" s="309"/>
    </row>
    <row r="242" spans="2:25" ht="15" customHeight="1">
      <c r="B242" s="462"/>
      <c r="C242" s="459"/>
      <c r="D242" s="297" t="s">
        <v>525</v>
      </c>
      <c r="E242" s="298">
        <v>0</v>
      </c>
      <c r="F242" s="299">
        <v>0</v>
      </c>
      <c r="G242" s="299">
        <v>3</v>
      </c>
      <c r="H242" s="299">
        <v>3</v>
      </c>
      <c r="I242" s="299">
        <v>48</v>
      </c>
      <c r="J242" s="299">
        <v>20</v>
      </c>
      <c r="K242" s="299">
        <v>11</v>
      </c>
      <c r="L242" s="299">
        <v>0.1</v>
      </c>
      <c r="M242" s="299">
        <v>1.87</v>
      </c>
      <c r="N242" s="299">
        <v>1.97</v>
      </c>
      <c r="O242" s="299"/>
      <c r="P242" s="299" t="s">
        <v>534</v>
      </c>
      <c r="Q242" s="299">
        <v>1.8</v>
      </c>
      <c r="R242" s="299">
        <v>14.4</v>
      </c>
      <c r="S242" s="300">
        <v>73</v>
      </c>
      <c r="Y242" s="309"/>
    </row>
    <row r="243" spans="2:25" ht="15" customHeight="1">
      <c r="B243" s="462"/>
      <c r="C243" s="459"/>
      <c r="D243" s="297" t="s">
        <v>526</v>
      </c>
      <c r="E243" s="298">
        <v>1</v>
      </c>
      <c r="F243" s="299">
        <v>0</v>
      </c>
      <c r="G243" s="299">
        <v>3</v>
      </c>
      <c r="H243" s="299">
        <v>3</v>
      </c>
      <c r="I243" s="299">
        <v>47</v>
      </c>
      <c r="J243" s="299">
        <v>22</v>
      </c>
      <c r="K243" s="299">
        <v>13</v>
      </c>
      <c r="L243" s="299">
        <v>0.09</v>
      </c>
      <c r="M243" s="299">
        <v>1.88</v>
      </c>
      <c r="N243" s="299">
        <v>1.97</v>
      </c>
      <c r="O243" s="299"/>
      <c r="P243" s="299" t="s">
        <v>506</v>
      </c>
      <c r="Q243" s="299">
        <v>1.4</v>
      </c>
      <c r="R243" s="299">
        <v>14.2</v>
      </c>
      <c r="S243" s="300">
        <v>72</v>
      </c>
      <c r="Y243" s="309"/>
    </row>
    <row r="244" spans="2:25" ht="15" customHeight="1">
      <c r="B244" s="462"/>
      <c r="C244" s="459"/>
      <c r="D244" s="297" t="s">
        <v>527</v>
      </c>
      <c r="E244" s="298">
        <v>0</v>
      </c>
      <c r="F244" s="299">
        <v>0</v>
      </c>
      <c r="G244" s="299">
        <v>3</v>
      </c>
      <c r="H244" s="299">
        <v>3</v>
      </c>
      <c r="I244" s="299">
        <v>46</v>
      </c>
      <c r="J244" s="299">
        <v>14</v>
      </c>
      <c r="K244" s="299">
        <v>12</v>
      </c>
      <c r="L244" s="299">
        <v>0.08</v>
      </c>
      <c r="M244" s="299">
        <v>1.89</v>
      </c>
      <c r="N244" s="299">
        <v>1.97</v>
      </c>
      <c r="O244" s="299"/>
      <c r="P244" s="299" t="s">
        <v>534</v>
      </c>
      <c r="Q244" s="299">
        <v>1.2</v>
      </c>
      <c r="R244" s="299">
        <v>13.8</v>
      </c>
      <c r="S244" s="300">
        <v>74</v>
      </c>
      <c r="Y244" s="309"/>
    </row>
    <row r="245" spans="2:25" ht="15" customHeight="1">
      <c r="B245" s="462"/>
      <c r="C245" s="459"/>
      <c r="D245" s="297" t="s">
        <v>528</v>
      </c>
      <c r="E245" s="298">
        <v>0</v>
      </c>
      <c r="F245" s="299">
        <v>0</v>
      </c>
      <c r="G245" s="299">
        <v>2</v>
      </c>
      <c r="H245" s="299">
        <v>2</v>
      </c>
      <c r="I245" s="299">
        <v>45</v>
      </c>
      <c r="J245" s="299">
        <v>28</v>
      </c>
      <c r="K245" s="299">
        <v>13</v>
      </c>
      <c r="L245" s="299">
        <v>0.09</v>
      </c>
      <c r="M245" s="299">
        <v>1.87</v>
      </c>
      <c r="N245" s="299">
        <v>1.96</v>
      </c>
      <c r="O245" s="299"/>
      <c r="P245" s="299" t="s">
        <v>535</v>
      </c>
      <c r="Q245" s="299">
        <v>1.2</v>
      </c>
      <c r="R245" s="299">
        <v>12.9</v>
      </c>
      <c r="S245" s="300">
        <v>75</v>
      </c>
      <c r="Y245" s="309"/>
    </row>
    <row r="246" spans="2:25" ht="15" customHeight="1">
      <c r="B246" s="462"/>
      <c r="C246" s="460"/>
      <c r="D246" s="297" t="s">
        <v>529</v>
      </c>
      <c r="E246" s="298">
        <v>0</v>
      </c>
      <c r="F246" s="299">
        <v>0</v>
      </c>
      <c r="G246" s="299">
        <v>2</v>
      </c>
      <c r="H246" s="299">
        <v>2</v>
      </c>
      <c r="I246" s="299">
        <v>45</v>
      </c>
      <c r="J246" s="299">
        <v>14</v>
      </c>
      <c r="K246" s="299">
        <v>6</v>
      </c>
      <c r="L246" s="299">
        <v>0.09</v>
      </c>
      <c r="M246" s="299">
        <v>1.89</v>
      </c>
      <c r="N246" s="299">
        <v>1.98</v>
      </c>
      <c r="O246" s="299"/>
      <c r="P246" s="299" t="s">
        <v>535</v>
      </c>
      <c r="Q246" s="299">
        <v>1.4</v>
      </c>
      <c r="R246" s="299">
        <v>13.2</v>
      </c>
      <c r="S246" s="300">
        <v>77</v>
      </c>
      <c r="Y246" s="309"/>
    </row>
    <row r="247" spans="2:25" ht="15" customHeight="1">
      <c r="B247" s="462"/>
      <c r="C247" s="458">
        <v>42506</v>
      </c>
      <c r="D247" s="297" t="s">
        <v>492</v>
      </c>
      <c r="E247" s="298">
        <v>0</v>
      </c>
      <c r="F247" s="299">
        <v>0</v>
      </c>
      <c r="G247" s="299">
        <v>2</v>
      </c>
      <c r="H247" s="299">
        <v>2</v>
      </c>
      <c r="I247" s="299">
        <v>40</v>
      </c>
      <c r="J247" s="299">
        <v>18</v>
      </c>
      <c r="K247" s="299">
        <v>7</v>
      </c>
      <c r="L247" s="299">
        <v>0.08</v>
      </c>
      <c r="M247" s="299">
        <v>1.9</v>
      </c>
      <c r="N247" s="299">
        <v>1.98</v>
      </c>
      <c r="O247" s="299"/>
      <c r="P247" s="299" t="s">
        <v>530</v>
      </c>
      <c r="Q247" s="299">
        <v>0.9</v>
      </c>
      <c r="R247" s="299">
        <v>13.1</v>
      </c>
      <c r="S247" s="300">
        <v>76</v>
      </c>
      <c r="Y247" s="309"/>
    </row>
    <row r="248" spans="2:25" ht="15" customHeight="1">
      <c r="B248" s="462"/>
      <c r="C248" s="459"/>
      <c r="D248" s="297" t="s">
        <v>495</v>
      </c>
      <c r="E248" s="298">
        <v>0</v>
      </c>
      <c r="F248" s="299">
        <v>0</v>
      </c>
      <c r="G248" s="299">
        <v>2</v>
      </c>
      <c r="H248" s="299">
        <v>2</v>
      </c>
      <c r="I248" s="299">
        <v>42</v>
      </c>
      <c r="J248" s="299">
        <v>18</v>
      </c>
      <c r="K248" s="299">
        <v>5</v>
      </c>
      <c r="L248" s="299">
        <v>0.1</v>
      </c>
      <c r="M248" s="299">
        <v>1.89</v>
      </c>
      <c r="N248" s="299">
        <v>1.99</v>
      </c>
      <c r="O248" s="299"/>
      <c r="P248" s="299" t="s">
        <v>518</v>
      </c>
      <c r="Q248" s="299">
        <v>1.2</v>
      </c>
      <c r="R248" s="299">
        <v>13.1</v>
      </c>
      <c r="S248" s="300">
        <v>76</v>
      </c>
      <c r="Y248" s="309"/>
    </row>
    <row r="249" spans="2:25" ht="15" customHeight="1">
      <c r="B249" s="462"/>
      <c r="C249" s="459"/>
      <c r="D249" s="297" t="s">
        <v>497</v>
      </c>
      <c r="E249" s="298">
        <v>0</v>
      </c>
      <c r="F249" s="299">
        <v>0</v>
      </c>
      <c r="G249" s="299">
        <v>2</v>
      </c>
      <c r="H249" s="299">
        <v>2</v>
      </c>
      <c r="I249" s="299">
        <v>42</v>
      </c>
      <c r="J249" s="299">
        <v>18</v>
      </c>
      <c r="K249" s="299">
        <v>9</v>
      </c>
      <c r="L249" s="299">
        <v>0.1</v>
      </c>
      <c r="M249" s="299">
        <v>1.9</v>
      </c>
      <c r="N249" s="299">
        <v>2</v>
      </c>
      <c r="O249" s="299"/>
      <c r="P249" s="299" t="s">
        <v>518</v>
      </c>
      <c r="Q249" s="299">
        <v>0.7</v>
      </c>
      <c r="R249" s="299">
        <v>12.5</v>
      </c>
      <c r="S249" s="300">
        <v>81</v>
      </c>
      <c r="Y249" s="309"/>
    </row>
    <row r="250" spans="2:25" ht="15" customHeight="1">
      <c r="B250" s="462"/>
      <c r="C250" s="459"/>
      <c r="D250" s="297" t="s">
        <v>500</v>
      </c>
      <c r="E250" s="298">
        <v>0</v>
      </c>
      <c r="F250" s="299">
        <v>0</v>
      </c>
      <c r="G250" s="299">
        <v>2</v>
      </c>
      <c r="H250" s="299">
        <v>2</v>
      </c>
      <c r="I250" s="299">
        <v>39</v>
      </c>
      <c r="J250" s="299">
        <v>16</v>
      </c>
      <c r="K250" s="299">
        <v>10</v>
      </c>
      <c r="L250" s="299">
        <v>0.1</v>
      </c>
      <c r="M250" s="299">
        <v>1.93</v>
      </c>
      <c r="N250" s="299">
        <v>2.0299999999999998</v>
      </c>
      <c r="O250" s="299"/>
      <c r="P250" s="299" t="s">
        <v>538</v>
      </c>
      <c r="Q250" s="299">
        <v>0.8</v>
      </c>
      <c r="R250" s="299">
        <v>12.7</v>
      </c>
      <c r="S250" s="300">
        <v>83</v>
      </c>
      <c r="Y250" s="309"/>
    </row>
    <row r="251" spans="2:25" ht="15" customHeight="1">
      <c r="B251" s="462"/>
      <c r="C251" s="459"/>
      <c r="D251" s="297" t="s">
        <v>503</v>
      </c>
      <c r="E251" s="298">
        <v>0</v>
      </c>
      <c r="F251" s="299">
        <v>0</v>
      </c>
      <c r="G251" s="299">
        <v>3</v>
      </c>
      <c r="H251" s="299">
        <v>3</v>
      </c>
      <c r="I251" s="299">
        <v>35</v>
      </c>
      <c r="J251" s="299">
        <v>20</v>
      </c>
      <c r="K251" s="299">
        <v>10</v>
      </c>
      <c r="L251" s="299">
        <v>0.09</v>
      </c>
      <c r="M251" s="299">
        <v>1.9</v>
      </c>
      <c r="N251" s="299">
        <v>1.99</v>
      </c>
      <c r="O251" s="299"/>
      <c r="P251" s="299" t="s">
        <v>506</v>
      </c>
      <c r="Q251" s="299">
        <v>1.4</v>
      </c>
      <c r="R251" s="299">
        <v>12.4</v>
      </c>
      <c r="S251" s="300">
        <v>84</v>
      </c>
      <c r="Y251" s="309"/>
    </row>
    <row r="252" spans="2:25" ht="15" customHeight="1">
      <c r="B252" s="462"/>
      <c r="C252" s="459"/>
      <c r="D252" s="297" t="s">
        <v>505</v>
      </c>
      <c r="E252" s="298">
        <v>0</v>
      </c>
      <c r="F252" s="299">
        <v>0</v>
      </c>
      <c r="G252" s="299">
        <v>7</v>
      </c>
      <c r="H252" s="299">
        <v>7</v>
      </c>
      <c r="I252" s="299">
        <v>23</v>
      </c>
      <c r="J252" s="299">
        <v>14</v>
      </c>
      <c r="K252" s="299">
        <v>6</v>
      </c>
      <c r="L252" s="299">
        <v>0.21</v>
      </c>
      <c r="M252" s="299">
        <v>1.94</v>
      </c>
      <c r="N252" s="299">
        <v>2.15</v>
      </c>
      <c r="O252" s="299"/>
      <c r="P252" s="299" t="s">
        <v>506</v>
      </c>
      <c r="Q252" s="299">
        <v>1.1000000000000001</v>
      </c>
      <c r="R252" s="299">
        <v>12.9</v>
      </c>
      <c r="S252" s="300">
        <v>79</v>
      </c>
      <c r="Y252" s="309"/>
    </row>
    <row r="253" spans="2:25" ht="15" customHeight="1">
      <c r="B253" s="462"/>
      <c r="C253" s="459"/>
      <c r="D253" s="297" t="s">
        <v>508</v>
      </c>
      <c r="E253" s="298">
        <v>0</v>
      </c>
      <c r="F253" s="299">
        <v>0</v>
      </c>
      <c r="G253" s="299">
        <v>5</v>
      </c>
      <c r="H253" s="299">
        <v>5</v>
      </c>
      <c r="I253" s="299">
        <v>36</v>
      </c>
      <c r="J253" s="299">
        <v>20</v>
      </c>
      <c r="K253" s="299">
        <v>12</v>
      </c>
      <c r="L253" s="299">
        <v>0.13</v>
      </c>
      <c r="M253" s="299">
        <v>1.91</v>
      </c>
      <c r="N253" s="299">
        <v>2.04</v>
      </c>
      <c r="O253" s="299"/>
      <c r="P253" s="299" t="s">
        <v>530</v>
      </c>
      <c r="Q253" s="299">
        <v>0.4</v>
      </c>
      <c r="R253" s="299">
        <v>14.2</v>
      </c>
      <c r="S253" s="300">
        <v>76</v>
      </c>
      <c r="Y253" s="309"/>
    </row>
    <row r="254" spans="2:25" ht="15" customHeight="1">
      <c r="B254" s="462"/>
      <c r="C254" s="459"/>
      <c r="D254" s="297" t="s">
        <v>510</v>
      </c>
      <c r="E254" s="298">
        <v>0</v>
      </c>
      <c r="F254" s="299">
        <v>0</v>
      </c>
      <c r="G254" s="299">
        <v>3</v>
      </c>
      <c r="H254" s="299">
        <v>3</v>
      </c>
      <c r="I254" s="299">
        <v>46</v>
      </c>
      <c r="J254" s="299">
        <v>19</v>
      </c>
      <c r="K254" s="299">
        <v>12</v>
      </c>
      <c r="L254" s="299">
        <v>0.09</v>
      </c>
      <c r="M254" s="299">
        <v>1.88</v>
      </c>
      <c r="N254" s="299">
        <v>1.97</v>
      </c>
      <c r="O254" s="299"/>
      <c r="P254" s="299" t="s">
        <v>530</v>
      </c>
      <c r="Q254" s="299">
        <v>1.1000000000000001</v>
      </c>
      <c r="R254" s="299">
        <v>16.600000000000001</v>
      </c>
      <c r="S254" s="300">
        <v>76</v>
      </c>
      <c r="Y254" s="309"/>
    </row>
    <row r="255" spans="2:25" ht="15" customHeight="1">
      <c r="B255" s="462"/>
      <c r="C255" s="459"/>
      <c r="D255" s="297" t="s">
        <v>511</v>
      </c>
      <c r="E255" s="298">
        <v>1</v>
      </c>
      <c r="F255" s="299">
        <v>0</v>
      </c>
      <c r="G255" s="299">
        <v>4</v>
      </c>
      <c r="H255" s="299">
        <v>4</v>
      </c>
      <c r="I255" s="299">
        <v>51</v>
      </c>
      <c r="J255" s="299">
        <v>21</v>
      </c>
      <c r="K255" s="299">
        <v>21</v>
      </c>
      <c r="L255" s="299">
        <v>0.1</v>
      </c>
      <c r="M255" s="299">
        <v>1.92</v>
      </c>
      <c r="N255" s="299">
        <v>2.02</v>
      </c>
      <c r="O255" s="299"/>
      <c r="P255" s="299" t="s">
        <v>515</v>
      </c>
      <c r="Q255" s="299">
        <v>1.8</v>
      </c>
      <c r="R255" s="299">
        <v>16.600000000000001</v>
      </c>
      <c r="S255" s="300">
        <v>73</v>
      </c>
      <c r="Y255" s="309"/>
    </row>
    <row r="256" spans="2:25" ht="15" customHeight="1" thickBot="1">
      <c r="B256" s="462"/>
      <c r="C256" s="459"/>
      <c r="D256" s="310" t="s">
        <v>512</v>
      </c>
      <c r="E256" s="311">
        <v>1</v>
      </c>
      <c r="F256" s="304">
        <v>0</v>
      </c>
      <c r="G256" s="304">
        <v>5</v>
      </c>
      <c r="H256" s="304">
        <v>5</v>
      </c>
      <c r="I256" s="304">
        <v>56</v>
      </c>
      <c r="J256" s="304">
        <v>29</v>
      </c>
      <c r="K256" s="304">
        <v>19</v>
      </c>
      <c r="L256" s="304">
        <v>0.11</v>
      </c>
      <c r="M256" s="304">
        <v>1.89</v>
      </c>
      <c r="N256" s="304">
        <v>2</v>
      </c>
      <c r="O256" s="304"/>
      <c r="P256" s="304" t="s">
        <v>518</v>
      </c>
      <c r="Q256" s="304">
        <v>2.1</v>
      </c>
      <c r="R256" s="304">
        <v>17.3</v>
      </c>
      <c r="S256" s="305">
        <v>74</v>
      </c>
      <c r="Y256" s="309"/>
    </row>
    <row r="257" spans="2:29" ht="15" customHeight="1">
      <c r="B257" s="462"/>
      <c r="C257" s="459"/>
      <c r="D257" s="293" t="s">
        <v>514</v>
      </c>
      <c r="E257" s="294">
        <v>1</v>
      </c>
      <c r="F257" s="295">
        <v>0</v>
      </c>
      <c r="G257" s="295">
        <v>7</v>
      </c>
      <c r="H257" s="295">
        <v>7</v>
      </c>
      <c r="I257" s="295">
        <v>55</v>
      </c>
      <c r="J257" s="295">
        <v>32</v>
      </c>
      <c r="K257" s="295">
        <v>24</v>
      </c>
      <c r="L257" s="295">
        <v>0.1</v>
      </c>
      <c r="M257" s="295">
        <v>1.9</v>
      </c>
      <c r="N257" s="295">
        <v>2</v>
      </c>
      <c r="O257" s="295"/>
      <c r="P257" s="295" t="s">
        <v>533</v>
      </c>
      <c r="Q257" s="295">
        <v>2.6</v>
      </c>
      <c r="R257" s="295">
        <v>17.8</v>
      </c>
      <c r="S257" s="296">
        <v>73</v>
      </c>
      <c r="Y257" s="309"/>
    </row>
    <row r="258" spans="2:29" ht="15" customHeight="1">
      <c r="B258" s="462"/>
      <c r="C258" s="459"/>
      <c r="D258" s="297" t="s">
        <v>516</v>
      </c>
      <c r="E258" s="298">
        <v>1</v>
      </c>
      <c r="F258" s="299">
        <v>1</v>
      </c>
      <c r="G258" s="299">
        <v>12</v>
      </c>
      <c r="H258" s="299">
        <v>13</v>
      </c>
      <c r="I258" s="299">
        <v>54</v>
      </c>
      <c r="J258" s="299">
        <v>32</v>
      </c>
      <c r="K258" s="299">
        <v>21</v>
      </c>
      <c r="L258" s="299">
        <v>0.11</v>
      </c>
      <c r="M258" s="299">
        <v>1.9</v>
      </c>
      <c r="N258" s="299">
        <v>2.0099999999999998</v>
      </c>
      <c r="O258" s="299"/>
      <c r="P258" s="299" t="s">
        <v>515</v>
      </c>
      <c r="Q258" s="299">
        <v>2</v>
      </c>
      <c r="R258" s="299">
        <v>18.7</v>
      </c>
      <c r="S258" s="300">
        <v>71</v>
      </c>
      <c r="Y258" s="309"/>
    </row>
    <row r="259" spans="2:29" ht="15" customHeight="1">
      <c r="B259" s="462"/>
      <c r="C259" s="459"/>
      <c r="D259" s="297" t="s">
        <v>517</v>
      </c>
      <c r="E259" s="298">
        <v>1</v>
      </c>
      <c r="F259" s="299">
        <v>0</v>
      </c>
      <c r="G259" s="299">
        <v>9</v>
      </c>
      <c r="H259" s="299">
        <v>9</v>
      </c>
      <c r="I259" s="299">
        <v>61</v>
      </c>
      <c r="J259" s="299">
        <v>37</v>
      </c>
      <c r="K259" s="299">
        <v>31</v>
      </c>
      <c r="L259" s="299">
        <v>0.12</v>
      </c>
      <c r="M259" s="299">
        <v>1.91</v>
      </c>
      <c r="N259" s="299">
        <v>2.0299999999999998</v>
      </c>
      <c r="O259" s="299"/>
      <c r="P259" s="299" t="s">
        <v>532</v>
      </c>
      <c r="Q259" s="299">
        <v>1.4</v>
      </c>
      <c r="R259" s="299">
        <v>18.7</v>
      </c>
      <c r="S259" s="300">
        <v>70</v>
      </c>
      <c r="Y259" s="309"/>
    </row>
    <row r="260" spans="2:29" ht="15" customHeight="1">
      <c r="B260" s="462"/>
      <c r="C260" s="459"/>
      <c r="D260" s="297" t="s">
        <v>519</v>
      </c>
      <c r="E260" s="298">
        <v>1</v>
      </c>
      <c r="F260" s="299">
        <v>0</v>
      </c>
      <c r="G260" s="299">
        <v>9</v>
      </c>
      <c r="H260" s="299">
        <v>9</v>
      </c>
      <c r="I260" s="299">
        <v>61</v>
      </c>
      <c r="J260" s="299">
        <v>35</v>
      </c>
      <c r="K260" s="299">
        <v>27</v>
      </c>
      <c r="L260" s="299">
        <v>0.13</v>
      </c>
      <c r="M260" s="299">
        <v>1.9</v>
      </c>
      <c r="N260" s="299">
        <v>2.0299999999999998</v>
      </c>
      <c r="O260" s="299"/>
      <c r="P260" s="299" t="s">
        <v>532</v>
      </c>
      <c r="Q260" s="299">
        <v>0.8</v>
      </c>
      <c r="R260" s="299">
        <v>19</v>
      </c>
      <c r="S260" s="300">
        <v>67</v>
      </c>
      <c r="Y260" s="309"/>
    </row>
    <row r="261" spans="2:29" ht="15" customHeight="1">
      <c r="B261" s="462"/>
      <c r="C261" s="459"/>
      <c r="D261" s="297" t="s">
        <v>520</v>
      </c>
      <c r="E261" s="298">
        <v>1</v>
      </c>
      <c r="F261" s="299">
        <v>1</v>
      </c>
      <c r="G261" s="299">
        <v>12</v>
      </c>
      <c r="H261" s="299">
        <v>13</v>
      </c>
      <c r="I261" s="299">
        <v>60</v>
      </c>
      <c r="J261" s="299">
        <v>34</v>
      </c>
      <c r="K261" s="299">
        <v>30</v>
      </c>
      <c r="L261" s="299">
        <v>0.16</v>
      </c>
      <c r="M261" s="299">
        <v>1.91</v>
      </c>
      <c r="N261" s="299">
        <v>2.0699999999999998</v>
      </c>
      <c r="O261" s="299"/>
      <c r="P261" s="299" t="s">
        <v>515</v>
      </c>
      <c r="Q261" s="299">
        <v>0.9</v>
      </c>
      <c r="R261" s="299">
        <v>19.7</v>
      </c>
      <c r="S261" s="300">
        <v>66</v>
      </c>
      <c r="Y261" s="309"/>
    </row>
    <row r="262" spans="2:29" ht="15" customHeight="1">
      <c r="B262" s="462"/>
      <c r="C262" s="459"/>
      <c r="D262" s="297" t="s">
        <v>521</v>
      </c>
      <c r="E262" s="298">
        <v>1</v>
      </c>
      <c r="F262" s="299">
        <v>0</v>
      </c>
      <c r="G262" s="299">
        <v>13</v>
      </c>
      <c r="H262" s="299">
        <v>13</v>
      </c>
      <c r="I262" s="299">
        <v>61</v>
      </c>
      <c r="J262" s="299">
        <v>39</v>
      </c>
      <c r="K262" s="299">
        <v>29</v>
      </c>
      <c r="L262" s="299">
        <v>0.16</v>
      </c>
      <c r="M262" s="299">
        <v>1.92</v>
      </c>
      <c r="N262" s="299">
        <v>2.08</v>
      </c>
      <c r="O262" s="299"/>
      <c r="P262" s="299" t="s">
        <v>515</v>
      </c>
      <c r="Q262" s="299">
        <v>2.2000000000000002</v>
      </c>
      <c r="R262" s="299">
        <v>20.5</v>
      </c>
      <c r="S262" s="300">
        <v>62</v>
      </c>
      <c r="Y262" s="309"/>
    </row>
    <row r="263" spans="2:29" ht="15" customHeight="1">
      <c r="B263" s="462"/>
      <c r="C263" s="459"/>
      <c r="D263" s="297" t="s">
        <v>522</v>
      </c>
      <c r="E263" s="298">
        <v>1</v>
      </c>
      <c r="F263" s="299">
        <v>0</v>
      </c>
      <c r="G263" s="299">
        <v>12</v>
      </c>
      <c r="H263" s="299">
        <v>12</v>
      </c>
      <c r="I263" s="299">
        <v>59</v>
      </c>
      <c r="J263" s="299">
        <v>43</v>
      </c>
      <c r="K263" s="299">
        <v>26</v>
      </c>
      <c r="L263" s="299">
        <v>0.17</v>
      </c>
      <c r="M263" s="299">
        <v>1.92</v>
      </c>
      <c r="N263" s="299">
        <v>2.09</v>
      </c>
      <c r="O263" s="299"/>
      <c r="P263" s="299" t="s">
        <v>515</v>
      </c>
      <c r="Q263" s="299">
        <v>3.3</v>
      </c>
      <c r="R263" s="299">
        <v>20.3</v>
      </c>
      <c r="S263" s="300">
        <v>64</v>
      </c>
      <c r="Y263" s="309"/>
    </row>
    <row r="264" spans="2:29" ht="15" customHeight="1">
      <c r="B264" s="462"/>
      <c r="C264" s="459"/>
      <c r="D264" s="297" t="s">
        <v>523</v>
      </c>
      <c r="E264" s="298">
        <v>1</v>
      </c>
      <c r="F264" s="299">
        <v>0</v>
      </c>
      <c r="G264" s="299">
        <v>13</v>
      </c>
      <c r="H264" s="299">
        <v>13</v>
      </c>
      <c r="I264" s="299">
        <v>54</v>
      </c>
      <c r="J264" s="299">
        <v>35</v>
      </c>
      <c r="K264" s="299">
        <v>24</v>
      </c>
      <c r="L264" s="299">
        <v>0.15</v>
      </c>
      <c r="M264" s="299">
        <v>1.9</v>
      </c>
      <c r="N264" s="299">
        <v>2.0499999999999998</v>
      </c>
      <c r="O264" s="299"/>
      <c r="P264" s="299" t="s">
        <v>518</v>
      </c>
      <c r="Q264" s="299">
        <v>2.7</v>
      </c>
      <c r="R264" s="299">
        <v>20.100000000000001</v>
      </c>
      <c r="S264" s="300">
        <v>66</v>
      </c>
      <c r="Y264" s="309"/>
      <c r="AC264" s="309"/>
    </row>
    <row r="265" spans="2:29" ht="15" customHeight="1">
      <c r="B265" s="462"/>
      <c r="C265" s="459"/>
      <c r="D265" s="297" t="s">
        <v>524</v>
      </c>
      <c r="E265" s="298">
        <v>3</v>
      </c>
      <c r="F265" s="299">
        <v>0</v>
      </c>
      <c r="G265" s="299">
        <v>9</v>
      </c>
      <c r="H265" s="299">
        <v>9</v>
      </c>
      <c r="I265" s="299">
        <v>53</v>
      </c>
      <c r="J265" s="299">
        <v>37</v>
      </c>
      <c r="K265" s="299">
        <v>25</v>
      </c>
      <c r="L265" s="299">
        <v>0.12</v>
      </c>
      <c r="M265" s="299">
        <v>1.89</v>
      </c>
      <c r="N265" s="299">
        <v>2.0099999999999998</v>
      </c>
      <c r="O265" s="299"/>
      <c r="P265" s="299" t="s">
        <v>518</v>
      </c>
      <c r="Q265" s="299">
        <v>3.2</v>
      </c>
      <c r="R265" s="299">
        <v>19.8</v>
      </c>
      <c r="S265" s="300">
        <v>65</v>
      </c>
      <c r="Y265" s="309"/>
      <c r="AC265" s="309"/>
    </row>
    <row r="266" spans="2:29" ht="15" customHeight="1">
      <c r="B266" s="462"/>
      <c r="C266" s="459"/>
      <c r="D266" s="297" t="s">
        <v>525</v>
      </c>
      <c r="E266" s="298">
        <v>2</v>
      </c>
      <c r="F266" s="299">
        <v>0</v>
      </c>
      <c r="G266" s="299">
        <v>8</v>
      </c>
      <c r="H266" s="299">
        <v>8</v>
      </c>
      <c r="I266" s="299">
        <v>51</v>
      </c>
      <c r="J266" s="299">
        <v>35</v>
      </c>
      <c r="K266" s="299">
        <v>18</v>
      </c>
      <c r="L266" s="299">
        <v>0.13</v>
      </c>
      <c r="M266" s="299">
        <v>1.87</v>
      </c>
      <c r="N266" s="299">
        <v>2</v>
      </c>
      <c r="O266" s="299"/>
      <c r="P266" s="299" t="s">
        <v>518</v>
      </c>
      <c r="Q266" s="299">
        <v>4</v>
      </c>
      <c r="R266" s="299">
        <v>19.399999999999999</v>
      </c>
      <c r="S266" s="300">
        <v>69</v>
      </c>
      <c r="Y266" s="309"/>
      <c r="AC266" s="309"/>
    </row>
    <row r="267" spans="2:29" ht="15" customHeight="1">
      <c r="B267" s="462"/>
      <c r="C267" s="459"/>
      <c r="D267" s="297" t="s">
        <v>526</v>
      </c>
      <c r="E267" s="298">
        <v>2</v>
      </c>
      <c r="F267" s="299">
        <v>0</v>
      </c>
      <c r="G267" s="299">
        <v>7</v>
      </c>
      <c r="H267" s="299">
        <v>7</v>
      </c>
      <c r="I267" s="299">
        <v>49</v>
      </c>
      <c r="J267" s="299">
        <v>33</v>
      </c>
      <c r="K267" s="299">
        <v>19</v>
      </c>
      <c r="L267" s="299">
        <v>0.09</v>
      </c>
      <c r="M267" s="299">
        <v>1.88</v>
      </c>
      <c r="N267" s="299">
        <v>1.97</v>
      </c>
      <c r="O267" s="299"/>
      <c r="P267" s="299" t="s">
        <v>518</v>
      </c>
      <c r="Q267" s="299">
        <v>2.7</v>
      </c>
      <c r="R267" s="299">
        <v>18.899999999999999</v>
      </c>
      <c r="S267" s="300">
        <v>73</v>
      </c>
      <c r="Y267" s="309"/>
      <c r="AC267" s="309"/>
    </row>
    <row r="268" spans="2:29" ht="15" customHeight="1">
      <c r="B268" s="462"/>
      <c r="C268" s="459"/>
      <c r="D268" s="297" t="s">
        <v>527</v>
      </c>
      <c r="E268" s="298">
        <v>1</v>
      </c>
      <c r="F268" s="299">
        <v>0</v>
      </c>
      <c r="G268" s="299">
        <v>5</v>
      </c>
      <c r="H268" s="299">
        <v>5</v>
      </c>
      <c r="I268" s="299">
        <v>48</v>
      </c>
      <c r="J268" s="299">
        <v>29</v>
      </c>
      <c r="K268" s="299">
        <v>21</v>
      </c>
      <c r="L268" s="299">
        <v>0.11</v>
      </c>
      <c r="M268" s="299">
        <v>1.88</v>
      </c>
      <c r="N268" s="299">
        <v>1.99</v>
      </c>
      <c r="O268" s="299"/>
      <c r="P268" s="299" t="s">
        <v>518</v>
      </c>
      <c r="Q268" s="299">
        <v>1.9</v>
      </c>
      <c r="R268" s="299">
        <v>18.399999999999999</v>
      </c>
      <c r="S268" s="300">
        <v>74</v>
      </c>
      <c r="Y268" s="309"/>
      <c r="AC268" s="309"/>
    </row>
    <row r="269" spans="2:29" ht="15" customHeight="1">
      <c r="B269" s="462"/>
      <c r="C269" s="459"/>
      <c r="D269" s="297" t="s">
        <v>528</v>
      </c>
      <c r="E269" s="298">
        <v>1</v>
      </c>
      <c r="F269" s="299">
        <v>0</v>
      </c>
      <c r="G269" s="299">
        <v>5</v>
      </c>
      <c r="H269" s="299">
        <v>5</v>
      </c>
      <c r="I269" s="299">
        <v>44</v>
      </c>
      <c r="J269" s="299">
        <v>27</v>
      </c>
      <c r="K269" s="299">
        <v>13</v>
      </c>
      <c r="L269" s="299">
        <v>0.1</v>
      </c>
      <c r="M269" s="299">
        <v>1.88</v>
      </c>
      <c r="N269" s="299">
        <v>1.98</v>
      </c>
      <c r="O269" s="299"/>
      <c r="P269" s="299" t="s">
        <v>515</v>
      </c>
      <c r="Q269" s="299">
        <v>1.7</v>
      </c>
      <c r="R269" s="299">
        <v>18</v>
      </c>
      <c r="S269" s="300">
        <v>75</v>
      </c>
      <c r="Y269" s="309"/>
      <c r="AC269" s="309"/>
    </row>
    <row r="270" spans="2:29" ht="15" customHeight="1">
      <c r="B270" s="462"/>
      <c r="C270" s="460"/>
      <c r="D270" s="297" t="s">
        <v>529</v>
      </c>
      <c r="E270" s="298">
        <v>2</v>
      </c>
      <c r="F270" s="299">
        <v>0</v>
      </c>
      <c r="G270" s="299">
        <v>6</v>
      </c>
      <c r="H270" s="299">
        <v>6</v>
      </c>
      <c r="I270" s="299">
        <v>42</v>
      </c>
      <c r="J270" s="299">
        <v>15</v>
      </c>
      <c r="K270" s="299">
        <v>12</v>
      </c>
      <c r="L270" s="299">
        <v>0.1</v>
      </c>
      <c r="M270" s="299">
        <v>1.88</v>
      </c>
      <c r="N270" s="299">
        <v>1.98</v>
      </c>
      <c r="O270" s="299"/>
      <c r="P270" s="299" t="s">
        <v>518</v>
      </c>
      <c r="Q270" s="299">
        <v>2.8</v>
      </c>
      <c r="R270" s="299">
        <v>17.600000000000001</v>
      </c>
      <c r="S270" s="300">
        <v>78</v>
      </c>
      <c r="Y270" s="309"/>
      <c r="AC270" s="309"/>
    </row>
    <row r="271" spans="2:29" ht="15" customHeight="1">
      <c r="B271" s="462"/>
      <c r="C271" s="458">
        <v>42507</v>
      </c>
      <c r="D271" s="297" t="s">
        <v>492</v>
      </c>
      <c r="E271" s="298">
        <v>2</v>
      </c>
      <c r="F271" s="299">
        <v>0</v>
      </c>
      <c r="G271" s="299">
        <v>5</v>
      </c>
      <c r="H271" s="299">
        <v>5</v>
      </c>
      <c r="I271" s="299">
        <v>42</v>
      </c>
      <c r="J271" s="299">
        <v>24</v>
      </c>
      <c r="K271" s="299">
        <v>13</v>
      </c>
      <c r="L271" s="299">
        <v>0.11</v>
      </c>
      <c r="M271" s="299">
        <v>1.9</v>
      </c>
      <c r="N271" s="299">
        <v>2.0099999999999998</v>
      </c>
      <c r="O271" s="299"/>
      <c r="P271" s="299" t="s">
        <v>518</v>
      </c>
      <c r="Q271" s="299">
        <v>2.2000000000000002</v>
      </c>
      <c r="R271" s="299">
        <v>18.100000000000001</v>
      </c>
      <c r="S271" s="300">
        <v>79</v>
      </c>
      <c r="Y271" s="309"/>
      <c r="AC271" s="309"/>
    </row>
    <row r="272" spans="2:29" ht="15" customHeight="1">
      <c r="B272" s="462"/>
      <c r="C272" s="459"/>
      <c r="D272" s="297" t="s">
        <v>495</v>
      </c>
      <c r="E272" s="298">
        <v>1</v>
      </c>
      <c r="F272" s="299">
        <v>0</v>
      </c>
      <c r="G272" s="299">
        <v>4</v>
      </c>
      <c r="H272" s="299">
        <v>4</v>
      </c>
      <c r="I272" s="299">
        <v>42</v>
      </c>
      <c r="J272" s="299">
        <v>17</v>
      </c>
      <c r="K272" s="299">
        <v>13</v>
      </c>
      <c r="L272" s="299">
        <v>0.1</v>
      </c>
      <c r="M272" s="299">
        <v>1.89</v>
      </c>
      <c r="N272" s="299">
        <v>1.99</v>
      </c>
      <c r="O272" s="299"/>
      <c r="P272" s="299" t="s">
        <v>518</v>
      </c>
      <c r="Q272" s="299">
        <v>2.7</v>
      </c>
      <c r="R272" s="299">
        <v>18.3</v>
      </c>
      <c r="S272" s="300">
        <v>81</v>
      </c>
      <c r="Y272" s="309"/>
      <c r="AC272" s="309"/>
    </row>
    <row r="273" spans="2:47" ht="15" customHeight="1">
      <c r="B273" s="462"/>
      <c r="C273" s="459"/>
      <c r="D273" s="297" t="s">
        <v>497</v>
      </c>
      <c r="E273" s="298">
        <v>1</v>
      </c>
      <c r="F273" s="299">
        <v>0</v>
      </c>
      <c r="G273" s="299">
        <v>5</v>
      </c>
      <c r="H273" s="299">
        <v>5</v>
      </c>
      <c r="I273" s="299">
        <v>39</v>
      </c>
      <c r="J273" s="299">
        <v>18</v>
      </c>
      <c r="K273" s="299">
        <v>11</v>
      </c>
      <c r="L273" s="299" t="s">
        <v>501</v>
      </c>
      <c r="M273" s="299" t="s">
        <v>501</v>
      </c>
      <c r="N273" s="299" t="s">
        <v>501</v>
      </c>
      <c r="O273" s="299"/>
      <c r="P273" s="299" t="s">
        <v>518</v>
      </c>
      <c r="Q273" s="299">
        <v>1.7</v>
      </c>
      <c r="R273" s="299">
        <v>17.5</v>
      </c>
      <c r="S273" s="300">
        <v>91</v>
      </c>
      <c r="Y273" s="309"/>
      <c r="AC273" s="309"/>
    </row>
    <row r="274" spans="2:47" ht="15" customHeight="1">
      <c r="B274" s="462"/>
      <c r="C274" s="459"/>
      <c r="D274" s="297" t="s">
        <v>500</v>
      </c>
      <c r="E274" s="298">
        <v>1</v>
      </c>
      <c r="F274" s="299">
        <v>0</v>
      </c>
      <c r="G274" s="299">
        <v>6</v>
      </c>
      <c r="H274" s="299">
        <v>6</v>
      </c>
      <c r="I274" s="299">
        <v>35</v>
      </c>
      <c r="J274" s="299">
        <v>26</v>
      </c>
      <c r="K274" s="299">
        <v>15</v>
      </c>
      <c r="L274" s="299">
        <v>0.12</v>
      </c>
      <c r="M274" s="299">
        <v>1.87</v>
      </c>
      <c r="N274" s="299">
        <v>1.99</v>
      </c>
      <c r="O274" s="299"/>
      <c r="P274" s="299" t="s">
        <v>515</v>
      </c>
      <c r="Q274" s="299">
        <v>0.7</v>
      </c>
      <c r="R274" s="299">
        <v>17.100000000000001</v>
      </c>
      <c r="S274" s="300">
        <v>93</v>
      </c>
      <c r="Y274" s="309"/>
      <c r="AC274" s="309"/>
    </row>
    <row r="275" spans="2:47" ht="15" customHeight="1">
      <c r="B275" s="462"/>
      <c r="C275" s="459"/>
      <c r="D275" s="297" t="s">
        <v>503</v>
      </c>
      <c r="E275" s="298">
        <v>1</v>
      </c>
      <c r="F275" s="299">
        <v>0</v>
      </c>
      <c r="G275" s="299">
        <v>6</v>
      </c>
      <c r="H275" s="299">
        <v>6</v>
      </c>
      <c r="I275" s="299">
        <v>34</v>
      </c>
      <c r="J275" s="299">
        <v>21</v>
      </c>
      <c r="K275" s="299">
        <v>8</v>
      </c>
      <c r="L275" s="299">
        <v>0.11</v>
      </c>
      <c r="M275" s="299">
        <v>1.87</v>
      </c>
      <c r="N275" s="299">
        <v>1.98</v>
      </c>
      <c r="O275" s="299"/>
      <c r="P275" s="299" t="s">
        <v>515</v>
      </c>
      <c r="Q275" s="299">
        <v>0.9</v>
      </c>
      <c r="R275" s="299">
        <v>17.399999999999999</v>
      </c>
      <c r="S275" s="300">
        <v>94</v>
      </c>
      <c r="Y275" s="309"/>
      <c r="AC275" s="309"/>
    </row>
    <row r="276" spans="2:47" ht="15" customHeight="1">
      <c r="B276" s="462"/>
      <c r="C276" s="459"/>
      <c r="D276" s="297" t="s">
        <v>505</v>
      </c>
      <c r="E276" s="298">
        <v>0</v>
      </c>
      <c r="F276" s="299">
        <v>0</v>
      </c>
      <c r="G276" s="299">
        <v>5</v>
      </c>
      <c r="H276" s="299">
        <v>5</v>
      </c>
      <c r="I276" s="299">
        <v>34</v>
      </c>
      <c r="J276" s="299">
        <v>25</v>
      </c>
      <c r="K276" s="299">
        <v>8</v>
      </c>
      <c r="L276" s="299">
        <v>0.11</v>
      </c>
      <c r="M276" s="299">
        <v>1.86</v>
      </c>
      <c r="N276" s="299">
        <v>1.97</v>
      </c>
      <c r="O276" s="299"/>
      <c r="P276" s="299" t="s">
        <v>515</v>
      </c>
      <c r="Q276" s="299">
        <v>1</v>
      </c>
      <c r="R276" s="299">
        <v>17.2</v>
      </c>
      <c r="S276" s="300">
        <v>95</v>
      </c>
      <c r="Y276" s="309"/>
      <c r="AB276" s="309"/>
      <c r="AC276" s="309"/>
      <c r="AI276" s="309"/>
      <c r="AJ276" s="309"/>
      <c r="AK276" s="309"/>
      <c r="AL276" s="309"/>
      <c r="AM276" s="309"/>
      <c r="AN276" s="309"/>
      <c r="AO276" s="309"/>
      <c r="AP276" s="309"/>
      <c r="AQ276" s="309"/>
      <c r="AR276" s="309"/>
      <c r="AS276" s="309"/>
      <c r="AT276" s="309"/>
      <c r="AU276" s="309"/>
    </row>
    <row r="277" spans="2:47" ht="15" customHeight="1">
      <c r="B277" s="462"/>
      <c r="C277" s="459"/>
      <c r="D277" s="297" t="s">
        <v>508</v>
      </c>
      <c r="E277" s="298">
        <v>0</v>
      </c>
      <c r="F277" s="299">
        <v>0</v>
      </c>
      <c r="G277" s="299">
        <v>6</v>
      </c>
      <c r="H277" s="299">
        <v>6</v>
      </c>
      <c r="I277" s="299">
        <v>33</v>
      </c>
      <c r="J277" s="299">
        <v>18</v>
      </c>
      <c r="K277" s="299">
        <v>10</v>
      </c>
      <c r="L277" s="299">
        <v>0.11</v>
      </c>
      <c r="M277" s="299">
        <v>1.87</v>
      </c>
      <c r="N277" s="299">
        <v>1.98</v>
      </c>
      <c r="O277" s="299"/>
      <c r="P277" s="299" t="s">
        <v>538</v>
      </c>
      <c r="Q277" s="299">
        <v>0.7</v>
      </c>
      <c r="R277" s="299">
        <v>17.5</v>
      </c>
      <c r="S277" s="300">
        <v>95</v>
      </c>
      <c r="Y277" s="309"/>
      <c r="AC277" s="309"/>
    </row>
    <row r="278" spans="2:47" ht="15" customHeight="1">
      <c r="B278" s="462"/>
      <c r="C278" s="459"/>
      <c r="D278" s="297" t="s">
        <v>510</v>
      </c>
      <c r="E278" s="298">
        <v>0</v>
      </c>
      <c r="F278" s="299">
        <v>1</v>
      </c>
      <c r="G278" s="299">
        <v>9</v>
      </c>
      <c r="H278" s="299">
        <v>10</v>
      </c>
      <c r="I278" s="299">
        <v>27</v>
      </c>
      <c r="J278" s="299">
        <v>13</v>
      </c>
      <c r="K278" s="299">
        <v>12</v>
      </c>
      <c r="L278" s="299">
        <v>0.12</v>
      </c>
      <c r="M278" s="299">
        <v>1.88</v>
      </c>
      <c r="N278" s="299">
        <v>2</v>
      </c>
      <c r="O278" s="299"/>
      <c r="P278" s="299" t="s">
        <v>539</v>
      </c>
      <c r="Q278" s="299">
        <v>1.1000000000000001</v>
      </c>
      <c r="R278" s="299">
        <v>17.600000000000001</v>
      </c>
      <c r="S278" s="300">
        <v>95</v>
      </c>
      <c r="Y278" s="309"/>
      <c r="AC278" s="309"/>
    </row>
    <row r="279" spans="2:47" ht="15" customHeight="1">
      <c r="B279" s="462"/>
      <c r="C279" s="459"/>
      <c r="D279" s="297" t="s">
        <v>511</v>
      </c>
      <c r="E279" s="298">
        <v>0</v>
      </c>
      <c r="F279" s="299">
        <v>1</v>
      </c>
      <c r="G279" s="299">
        <v>9</v>
      </c>
      <c r="H279" s="299">
        <v>10</v>
      </c>
      <c r="I279" s="299">
        <v>21</v>
      </c>
      <c r="J279" s="299">
        <v>15</v>
      </c>
      <c r="K279" s="299">
        <v>13</v>
      </c>
      <c r="L279" s="299">
        <v>0.13</v>
      </c>
      <c r="M279" s="299">
        <v>1.91</v>
      </c>
      <c r="N279" s="299">
        <v>2.04</v>
      </c>
      <c r="O279" s="299"/>
      <c r="P279" s="299" t="s">
        <v>493</v>
      </c>
      <c r="Q279" s="299">
        <v>1.8</v>
      </c>
      <c r="R279" s="299">
        <v>17.8</v>
      </c>
      <c r="S279" s="300">
        <v>93</v>
      </c>
      <c r="Y279" s="309"/>
      <c r="AC279" s="309"/>
    </row>
    <row r="280" spans="2:47" ht="15" customHeight="1" thickBot="1">
      <c r="B280" s="462"/>
      <c r="C280" s="459"/>
      <c r="D280" s="310" t="s">
        <v>512</v>
      </c>
      <c r="E280" s="311">
        <v>0</v>
      </c>
      <c r="F280" s="304">
        <v>1</v>
      </c>
      <c r="G280" s="304">
        <v>9</v>
      </c>
      <c r="H280" s="304">
        <v>10</v>
      </c>
      <c r="I280" s="304">
        <v>20</v>
      </c>
      <c r="J280" s="304">
        <v>12</v>
      </c>
      <c r="K280" s="304">
        <v>2</v>
      </c>
      <c r="L280" s="304">
        <v>0.13</v>
      </c>
      <c r="M280" s="304">
        <v>1.92</v>
      </c>
      <c r="N280" s="304">
        <v>2.0499999999999998</v>
      </c>
      <c r="O280" s="304"/>
      <c r="P280" s="304" t="s">
        <v>498</v>
      </c>
      <c r="Q280" s="304">
        <v>2.2999999999999998</v>
      </c>
      <c r="R280" s="304">
        <v>18.100000000000001</v>
      </c>
      <c r="S280" s="305">
        <v>94</v>
      </c>
      <c r="Y280" s="309"/>
      <c r="AC280" s="309"/>
    </row>
    <row r="281" spans="2:47" ht="15" customHeight="1">
      <c r="B281" s="462"/>
      <c r="C281" s="459"/>
      <c r="D281" s="293" t="s">
        <v>514</v>
      </c>
      <c r="E281" s="294">
        <v>0</v>
      </c>
      <c r="F281" s="295">
        <v>1</v>
      </c>
      <c r="G281" s="295">
        <v>8</v>
      </c>
      <c r="H281" s="295">
        <v>9</v>
      </c>
      <c r="I281" s="295">
        <v>23</v>
      </c>
      <c r="J281" s="295">
        <v>14</v>
      </c>
      <c r="K281" s="295">
        <v>-2</v>
      </c>
      <c r="L281" s="295">
        <v>0.14000000000000001</v>
      </c>
      <c r="M281" s="295">
        <v>1.94</v>
      </c>
      <c r="N281" s="295">
        <v>2.08</v>
      </c>
      <c r="O281" s="295"/>
      <c r="P281" s="295" t="s">
        <v>498</v>
      </c>
      <c r="Q281" s="295">
        <v>1.9</v>
      </c>
      <c r="R281" s="295">
        <v>18.399999999999999</v>
      </c>
      <c r="S281" s="296">
        <v>93</v>
      </c>
      <c r="Y281" s="309"/>
      <c r="AC281" s="309"/>
    </row>
    <row r="282" spans="2:47" ht="15" customHeight="1">
      <c r="B282" s="462"/>
      <c r="C282" s="459"/>
      <c r="D282" s="297" t="s">
        <v>516</v>
      </c>
      <c r="E282" s="298">
        <v>0</v>
      </c>
      <c r="F282" s="299">
        <v>1</v>
      </c>
      <c r="G282" s="299">
        <v>7</v>
      </c>
      <c r="H282" s="299">
        <v>8</v>
      </c>
      <c r="I282" s="299">
        <v>26</v>
      </c>
      <c r="J282" s="299">
        <v>12</v>
      </c>
      <c r="K282" s="299">
        <v>7</v>
      </c>
      <c r="L282" s="299">
        <v>0.13</v>
      </c>
      <c r="M282" s="299">
        <v>1.97</v>
      </c>
      <c r="N282" s="299">
        <v>2.1</v>
      </c>
      <c r="O282" s="299"/>
      <c r="P282" s="299" t="s">
        <v>493</v>
      </c>
      <c r="Q282" s="299">
        <v>4</v>
      </c>
      <c r="R282" s="299">
        <v>16.7</v>
      </c>
      <c r="S282" s="300">
        <v>92</v>
      </c>
      <c r="Y282" s="309"/>
    </row>
    <row r="283" spans="2:47" ht="15" customHeight="1">
      <c r="B283" s="462"/>
      <c r="C283" s="459"/>
      <c r="D283" s="297" t="s">
        <v>517</v>
      </c>
      <c r="E283" s="298">
        <v>0</v>
      </c>
      <c r="F283" s="299">
        <v>0</v>
      </c>
      <c r="G283" s="299">
        <v>5</v>
      </c>
      <c r="H283" s="299">
        <v>5</v>
      </c>
      <c r="I283" s="299">
        <v>36</v>
      </c>
      <c r="J283" s="299">
        <v>5</v>
      </c>
      <c r="K283" s="299">
        <v>0</v>
      </c>
      <c r="L283" s="299">
        <v>0.12</v>
      </c>
      <c r="M283" s="299">
        <v>1.9</v>
      </c>
      <c r="N283" s="299">
        <v>2.02</v>
      </c>
      <c r="O283" s="299"/>
      <c r="P283" s="299" t="s">
        <v>493</v>
      </c>
      <c r="Q283" s="299">
        <v>5.5</v>
      </c>
      <c r="R283" s="299">
        <v>15.6</v>
      </c>
      <c r="S283" s="300">
        <v>92</v>
      </c>
      <c r="Y283" s="309"/>
    </row>
    <row r="284" spans="2:47" ht="15" customHeight="1">
      <c r="B284" s="462"/>
      <c r="C284" s="459"/>
      <c r="D284" s="297" t="s">
        <v>519</v>
      </c>
      <c r="E284" s="298">
        <v>0</v>
      </c>
      <c r="F284" s="299">
        <v>0</v>
      </c>
      <c r="G284" s="299">
        <v>3</v>
      </c>
      <c r="H284" s="299">
        <v>3</v>
      </c>
      <c r="I284" s="299">
        <v>44</v>
      </c>
      <c r="J284" s="299">
        <v>4</v>
      </c>
      <c r="K284" s="299">
        <v>-2</v>
      </c>
      <c r="L284" s="299">
        <v>0.12</v>
      </c>
      <c r="M284" s="299">
        <v>1.88</v>
      </c>
      <c r="N284" s="299">
        <v>2</v>
      </c>
      <c r="O284" s="299"/>
      <c r="P284" s="299" t="s">
        <v>498</v>
      </c>
      <c r="Q284" s="299">
        <v>5</v>
      </c>
      <c r="R284" s="299">
        <v>15.4</v>
      </c>
      <c r="S284" s="300">
        <v>93</v>
      </c>
      <c r="Y284" s="309"/>
    </row>
    <row r="285" spans="2:47" ht="15" customHeight="1">
      <c r="B285" s="462"/>
      <c r="C285" s="459"/>
      <c r="D285" s="297" t="s">
        <v>520</v>
      </c>
      <c r="E285" s="298">
        <v>0</v>
      </c>
      <c r="F285" s="299">
        <v>0</v>
      </c>
      <c r="G285" s="299">
        <v>3</v>
      </c>
      <c r="H285" s="299">
        <v>3</v>
      </c>
      <c r="I285" s="299">
        <v>44</v>
      </c>
      <c r="J285" s="299">
        <v>6</v>
      </c>
      <c r="K285" s="299">
        <v>6</v>
      </c>
      <c r="L285" s="299">
        <v>0.1</v>
      </c>
      <c r="M285" s="299">
        <v>1.87</v>
      </c>
      <c r="N285" s="299">
        <v>1.97</v>
      </c>
      <c r="O285" s="299"/>
      <c r="P285" s="299" t="s">
        <v>493</v>
      </c>
      <c r="Q285" s="299">
        <v>4</v>
      </c>
      <c r="R285" s="299">
        <v>15.9</v>
      </c>
      <c r="S285" s="300">
        <v>90</v>
      </c>
      <c r="Y285" s="309"/>
    </row>
    <row r="286" spans="2:47" ht="15" customHeight="1">
      <c r="B286" s="462"/>
      <c r="C286" s="459"/>
      <c r="D286" s="297" t="s">
        <v>521</v>
      </c>
      <c r="E286" s="298">
        <v>0</v>
      </c>
      <c r="F286" s="299">
        <v>0</v>
      </c>
      <c r="G286" s="299">
        <v>4</v>
      </c>
      <c r="H286" s="299">
        <v>4</v>
      </c>
      <c r="I286" s="299">
        <v>39</v>
      </c>
      <c r="J286" s="299">
        <v>5</v>
      </c>
      <c r="K286" s="299">
        <v>0</v>
      </c>
      <c r="L286" s="299">
        <v>0.1</v>
      </c>
      <c r="M286" s="299">
        <v>1.87</v>
      </c>
      <c r="N286" s="299">
        <v>1.97</v>
      </c>
      <c r="O286" s="299"/>
      <c r="P286" s="299" t="s">
        <v>498</v>
      </c>
      <c r="Q286" s="299">
        <v>3.6</v>
      </c>
      <c r="R286" s="299">
        <v>16.2</v>
      </c>
      <c r="S286" s="300">
        <v>87</v>
      </c>
      <c r="Y286" s="309"/>
    </row>
    <row r="287" spans="2:47" ht="15" customHeight="1">
      <c r="B287" s="462"/>
      <c r="C287" s="459"/>
      <c r="D287" s="297" t="s">
        <v>522</v>
      </c>
      <c r="E287" s="298">
        <v>0</v>
      </c>
      <c r="F287" s="299">
        <v>0</v>
      </c>
      <c r="G287" s="299">
        <v>5</v>
      </c>
      <c r="H287" s="299">
        <v>5</v>
      </c>
      <c r="I287" s="299">
        <v>37</v>
      </c>
      <c r="J287" s="299">
        <v>9</v>
      </c>
      <c r="K287" s="299">
        <v>3</v>
      </c>
      <c r="L287" s="299">
        <v>0.1</v>
      </c>
      <c r="M287" s="299">
        <v>1.88</v>
      </c>
      <c r="N287" s="299">
        <v>1.98</v>
      </c>
      <c r="O287" s="299"/>
      <c r="P287" s="299" t="s">
        <v>506</v>
      </c>
      <c r="Q287" s="299">
        <v>2.2999999999999998</v>
      </c>
      <c r="R287" s="299">
        <v>16.3</v>
      </c>
      <c r="S287" s="300">
        <v>81</v>
      </c>
      <c r="Y287" s="309"/>
    </row>
    <row r="288" spans="2:47" ht="15" customHeight="1">
      <c r="B288" s="462"/>
      <c r="C288" s="459"/>
      <c r="D288" s="297" t="s">
        <v>523</v>
      </c>
      <c r="E288" s="298">
        <v>0</v>
      </c>
      <c r="F288" s="299">
        <v>0</v>
      </c>
      <c r="G288" s="299">
        <v>4</v>
      </c>
      <c r="H288" s="299">
        <v>4</v>
      </c>
      <c r="I288" s="299">
        <v>40</v>
      </c>
      <c r="J288" s="299">
        <v>6</v>
      </c>
      <c r="K288" s="299">
        <v>5</v>
      </c>
      <c r="L288" s="299">
        <v>0.11</v>
      </c>
      <c r="M288" s="299">
        <v>1.86</v>
      </c>
      <c r="N288" s="299">
        <v>1.97</v>
      </c>
      <c r="O288" s="299"/>
      <c r="P288" s="299" t="s">
        <v>506</v>
      </c>
      <c r="Q288" s="299">
        <v>2.5</v>
      </c>
      <c r="R288" s="299">
        <v>16.3</v>
      </c>
      <c r="S288" s="300">
        <v>79</v>
      </c>
      <c r="Y288" s="309"/>
      <c r="AC288" s="309"/>
    </row>
    <row r="289" spans="2:29" ht="15" customHeight="1">
      <c r="B289" s="462"/>
      <c r="C289" s="459"/>
      <c r="D289" s="297" t="s">
        <v>524</v>
      </c>
      <c r="E289" s="298">
        <v>0</v>
      </c>
      <c r="F289" s="299">
        <v>0</v>
      </c>
      <c r="G289" s="299">
        <v>5</v>
      </c>
      <c r="H289" s="299">
        <v>5</v>
      </c>
      <c r="I289" s="299">
        <v>37</v>
      </c>
      <c r="J289" s="299">
        <v>7</v>
      </c>
      <c r="K289" s="299">
        <v>12</v>
      </c>
      <c r="L289" s="299">
        <v>0.12</v>
      </c>
      <c r="M289" s="299">
        <v>1.87</v>
      </c>
      <c r="N289" s="299">
        <v>1.99</v>
      </c>
      <c r="O289" s="299"/>
      <c r="P289" s="299" t="s">
        <v>498</v>
      </c>
      <c r="Q289" s="299">
        <v>1.8</v>
      </c>
      <c r="R289" s="299">
        <v>15</v>
      </c>
      <c r="S289" s="300">
        <v>88</v>
      </c>
      <c r="Y289" s="309"/>
      <c r="AC289" s="309"/>
    </row>
    <row r="290" spans="2:29" ht="15" customHeight="1">
      <c r="B290" s="462"/>
      <c r="C290" s="459"/>
      <c r="D290" s="297" t="s">
        <v>525</v>
      </c>
      <c r="E290" s="298">
        <v>0</v>
      </c>
      <c r="F290" s="299">
        <v>0</v>
      </c>
      <c r="G290" s="299">
        <v>7</v>
      </c>
      <c r="H290" s="299">
        <v>7</v>
      </c>
      <c r="I290" s="299">
        <v>34</v>
      </c>
      <c r="J290" s="299">
        <v>8</v>
      </c>
      <c r="K290" s="299">
        <v>6</v>
      </c>
      <c r="L290" s="299">
        <v>0.13</v>
      </c>
      <c r="M290" s="299">
        <v>1.87</v>
      </c>
      <c r="N290" s="299">
        <v>2</v>
      </c>
      <c r="O290" s="299"/>
      <c r="P290" s="299" t="s">
        <v>498</v>
      </c>
      <c r="Q290" s="299">
        <v>1.3</v>
      </c>
      <c r="R290" s="299">
        <v>14</v>
      </c>
      <c r="S290" s="300">
        <v>89</v>
      </c>
      <c r="Y290" s="309"/>
      <c r="AC290" s="309"/>
    </row>
    <row r="291" spans="2:29" ht="15" customHeight="1">
      <c r="B291" s="462"/>
      <c r="C291" s="459"/>
      <c r="D291" s="297" t="s">
        <v>526</v>
      </c>
      <c r="E291" s="298">
        <v>0</v>
      </c>
      <c r="F291" s="299">
        <v>0</v>
      </c>
      <c r="G291" s="299">
        <v>6</v>
      </c>
      <c r="H291" s="299">
        <v>6</v>
      </c>
      <c r="I291" s="299">
        <v>34</v>
      </c>
      <c r="J291" s="299">
        <v>8</v>
      </c>
      <c r="K291" s="299">
        <v>6</v>
      </c>
      <c r="L291" s="299">
        <v>0.13</v>
      </c>
      <c r="M291" s="299">
        <v>1.87</v>
      </c>
      <c r="N291" s="299">
        <v>2</v>
      </c>
      <c r="O291" s="299"/>
      <c r="P291" s="299" t="s">
        <v>493</v>
      </c>
      <c r="Q291" s="299">
        <v>1.3</v>
      </c>
      <c r="R291" s="299">
        <v>13.8</v>
      </c>
      <c r="S291" s="300">
        <v>86</v>
      </c>
      <c r="Y291" s="309"/>
      <c r="AC291" s="309"/>
    </row>
    <row r="292" spans="2:29" ht="15" customHeight="1">
      <c r="B292" s="462"/>
      <c r="C292" s="459"/>
      <c r="D292" s="297" t="s">
        <v>527</v>
      </c>
      <c r="E292" s="298">
        <v>0</v>
      </c>
      <c r="F292" s="299">
        <v>0</v>
      </c>
      <c r="G292" s="299">
        <v>5</v>
      </c>
      <c r="H292" s="299">
        <v>5</v>
      </c>
      <c r="I292" s="299">
        <v>32</v>
      </c>
      <c r="J292" s="299">
        <v>6</v>
      </c>
      <c r="K292" s="299">
        <v>6</v>
      </c>
      <c r="L292" s="299">
        <v>0.13</v>
      </c>
      <c r="M292" s="299">
        <v>1.94</v>
      </c>
      <c r="N292" s="299">
        <v>2.0699999999999998</v>
      </c>
      <c r="O292" s="299"/>
      <c r="P292" s="299" t="s">
        <v>498</v>
      </c>
      <c r="Q292" s="299">
        <v>1.2</v>
      </c>
      <c r="R292" s="299">
        <v>13</v>
      </c>
      <c r="S292" s="300">
        <v>89</v>
      </c>
      <c r="Y292" s="309"/>
      <c r="AC292" s="309"/>
    </row>
    <row r="293" spans="2:29" ht="15" customHeight="1">
      <c r="B293" s="462"/>
      <c r="C293" s="459"/>
      <c r="D293" s="297" t="s">
        <v>528</v>
      </c>
      <c r="E293" s="298">
        <v>0</v>
      </c>
      <c r="F293" s="299">
        <v>0</v>
      </c>
      <c r="G293" s="299">
        <v>7</v>
      </c>
      <c r="H293" s="299">
        <v>7</v>
      </c>
      <c r="I293" s="299">
        <v>26</v>
      </c>
      <c r="J293" s="299">
        <v>5</v>
      </c>
      <c r="K293" s="299">
        <v>4</v>
      </c>
      <c r="L293" s="299">
        <v>0.12</v>
      </c>
      <c r="M293" s="299">
        <v>1.98</v>
      </c>
      <c r="N293" s="299">
        <v>2.1</v>
      </c>
      <c r="O293" s="299"/>
      <c r="P293" s="299" t="s">
        <v>493</v>
      </c>
      <c r="Q293" s="299">
        <v>0.9</v>
      </c>
      <c r="R293" s="299">
        <v>13</v>
      </c>
      <c r="S293" s="300">
        <v>94</v>
      </c>
      <c r="Y293" s="309"/>
      <c r="AC293" s="309"/>
    </row>
    <row r="294" spans="2:29" ht="15" customHeight="1">
      <c r="B294" s="462"/>
      <c r="C294" s="460"/>
      <c r="D294" s="297" t="s">
        <v>529</v>
      </c>
      <c r="E294" s="298">
        <v>0</v>
      </c>
      <c r="F294" s="299">
        <v>0</v>
      </c>
      <c r="G294" s="299">
        <v>7</v>
      </c>
      <c r="H294" s="299">
        <v>7</v>
      </c>
      <c r="I294" s="299">
        <v>17</v>
      </c>
      <c r="J294" s="299">
        <v>13</v>
      </c>
      <c r="K294" s="299">
        <v>-1</v>
      </c>
      <c r="L294" s="299">
        <v>0.16</v>
      </c>
      <c r="M294" s="299">
        <v>1.99</v>
      </c>
      <c r="N294" s="299">
        <v>2.15</v>
      </c>
      <c r="O294" s="299"/>
      <c r="P294" s="299" t="s">
        <v>493</v>
      </c>
      <c r="Q294" s="299">
        <v>1</v>
      </c>
      <c r="R294" s="299">
        <v>11.9</v>
      </c>
      <c r="S294" s="300">
        <v>94</v>
      </c>
      <c r="Y294" s="309"/>
      <c r="AC294" s="309"/>
    </row>
    <row r="295" spans="2:29" ht="15" customHeight="1">
      <c r="B295" s="462"/>
      <c r="C295" s="458">
        <v>42508</v>
      </c>
      <c r="D295" s="297" t="s">
        <v>492</v>
      </c>
      <c r="E295" s="298">
        <v>0</v>
      </c>
      <c r="F295" s="299">
        <v>0</v>
      </c>
      <c r="G295" s="299">
        <v>5</v>
      </c>
      <c r="H295" s="299">
        <v>5</v>
      </c>
      <c r="I295" s="299">
        <v>14</v>
      </c>
      <c r="J295" s="299">
        <v>15</v>
      </c>
      <c r="K295" s="299">
        <v>2</v>
      </c>
      <c r="L295" s="299">
        <v>0.12</v>
      </c>
      <c r="M295" s="299">
        <v>2.12</v>
      </c>
      <c r="N295" s="299">
        <v>2.2400000000000002</v>
      </c>
      <c r="O295" s="299"/>
      <c r="P295" s="299" t="s">
        <v>493</v>
      </c>
      <c r="Q295" s="299">
        <v>1.3</v>
      </c>
      <c r="R295" s="299">
        <v>10.5</v>
      </c>
      <c r="S295" s="300">
        <v>94</v>
      </c>
      <c r="Y295" s="309"/>
      <c r="AC295" s="309"/>
    </row>
    <row r="296" spans="2:29" ht="15" customHeight="1">
      <c r="B296" s="462"/>
      <c r="C296" s="459"/>
      <c r="D296" s="297" t="s">
        <v>495</v>
      </c>
      <c r="E296" s="298">
        <v>0</v>
      </c>
      <c r="F296" s="299">
        <v>0</v>
      </c>
      <c r="G296" s="299">
        <v>5</v>
      </c>
      <c r="H296" s="299">
        <v>5</v>
      </c>
      <c r="I296" s="299">
        <v>11</v>
      </c>
      <c r="J296" s="299">
        <v>11</v>
      </c>
      <c r="K296" s="299">
        <v>4</v>
      </c>
      <c r="L296" s="299">
        <v>0.11</v>
      </c>
      <c r="M296" s="299">
        <v>2.27</v>
      </c>
      <c r="N296" s="299">
        <v>2.38</v>
      </c>
      <c r="O296" s="299"/>
      <c r="P296" s="299" t="s">
        <v>498</v>
      </c>
      <c r="Q296" s="299">
        <v>0.8</v>
      </c>
      <c r="R296" s="299">
        <v>10</v>
      </c>
      <c r="S296" s="300">
        <v>94</v>
      </c>
      <c r="Y296" s="309"/>
      <c r="AC296" s="309"/>
    </row>
    <row r="297" spans="2:29" ht="15" customHeight="1">
      <c r="B297" s="462"/>
      <c r="C297" s="459"/>
      <c r="D297" s="297" t="s">
        <v>497</v>
      </c>
      <c r="E297" s="298">
        <v>0</v>
      </c>
      <c r="F297" s="299">
        <v>0</v>
      </c>
      <c r="G297" s="299">
        <v>5</v>
      </c>
      <c r="H297" s="299">
        <v>5</v>
      </c>
      <c r="I297" s="299">
        <v>10</v>
      </c>
      <c r="J297" s="299">
        <v>8</v>
      </c>
      <c r="K297" s="299">
        <v>-1</v>
      </c>
      <c r="L297" s="299">
        <v>0.12</v>
      </c>
      <c r="M297" s="299">
        <v>2.4700000000000002</v>
      </c>
      <c r="N297" s="299">
        <v>2.59</v>
      </c>
      <c r="O297" s="299"/>
      <c r="P297" s="299" t="s">
        <v>498</v>
      </c>
      <c r="Q297" s="299">
        <v>1.2</v>
      </c>
      <c r="R297" s="299">
        <v>9.5</v>
      </c>
      <c r="S297" s="300">
        <v>90</v>
      </c>
      <c r="Y297" s="309"/>
      <c r="AC297" s="309"/>
    </row>
    <row r="298" spans="2:29" ht="15" customHeight="1">
      <c r="B298" s="462"/>
      <c r="C298" s="459"/>
      <c r="D298" s="297" t="s">
        <v>500</v>
      </c>
      <c r="E298" s="298" t="s">
        <v>501</v>
      </c>
      <c r="F298" s="299">
        <v>0</v>
      </c>
      <c r="G298" s="299">
        <v>4</v>
      </c>
      <c r="H298" s="299">
        <v>4</v>
      </c>
      <c r="I298" s="299">
        <v>11</v>
      </c>
      <c r="J298" s="299">
        <v>5</v>
      </c>
      <c r="K298" s="299">
        <v>5</v>
      </c>
      <c r="L298" s="299">
        <v>0.12</v>
      </c>
      <c r="M298" s="299">
        <v>2.33</v>
      </c>
      <c r="N298" s="299">
        <v>2.4500000000000002</v>
      </c>
      <c r="O298" s="299"/>
      <c r="P298" s="299" t="s">
        <v>498</v>
      </c>
      <c r="Q298" s="299">
        <v>0.9</v>
      </c>
      <c r="R298" s="299">
        <v>8.6</v>
      </c>
      <c r="S298" s="300">
        <v>88</v>
      </c>
      <c r="Y298" s="309"/>
      <c r="AC298" s="309"/>
    </row>
    <row r="299" spans="2:29" ht="15" customHeight="1">
      <c r="B299" s="462"/>
      <c r="C299" s="459"/>
      <c r="D299" s="297" t="s">
        <v>503</v>
      </c>
      <c r="E299" s="298">
        <v>0</v>
      </c>
      <c r="F299" s="299">
        <v>1</v>
      </c>
      <c r="G299" s="299">
        <v>4</v>
      </c>
      <c r="H299" s="299">
        <v>5</v>
      </c>
      <c r="I299" s="299">
        <v>11</v>
      </c>
      <c r="J299" s="299">
        <v>8</v>
      </c>
      <c r="K299" s="299">
        <v>4</v>
      </c>
      <c r="L299" s="299">
        <v>0.11</v>
      </c>
      <c r="M299" s="299">
        <v>2.2599999999999998</v>
      </c>
      <c r="N299" s="299">
        <v>2.37</v>
      </c>
      <c r="O299" s="299"/>
      <c r="P299" s="299" t="s">
        <v>498</v>
      </c>
      <c r="Q299" s="299">
        <v>1.1000000000000001</v>
      </c>
      <c r="R299" s="299">
        <v>8.8000000000000007</v>
      </c>
      <c r="S299" s="300">
        <v>80</v>
      </c>
      <c r="AC299" s="309"/>
    </row>
    <row r="300" spans="2:29" ht="15" customHeight="1">
      <c r="B300" s="462"/>
      <c r="C300" s="459"/>
      <c r="D300" s="297" t="s">
        <v>505</v>
      </c>
      <c r="E300" s="298">
        <v>0</v>
      </c>
      <c r="F300" s="299">
        <v>1</v>
      </c>
      <c r="G300" s="299">
        <v>5</v>
      </c>
      <c r="H300" s="299">
        <v>6</v>
      </c>
      <c r="I300" s="299">
        <v>13</v>
      </c>
      <c r="J300" s="299">
        <v>8</v>
      </c>
      <c r="K300" s="299">
        <v>-2</v>
      </c>
      <c r="L300" s="299">
        <v>0.1</v>
      </c>
      <c r="M300" s="299">
        <v>2.1</v>
      </c>
      <c r="N300" s="299">
        <v>2.2000000000000002</v>
      </c>
      <c r="O300" s="299"/>
      <c r="P300" s="299" t="s">
        <v>506</v>
      </c>
      <c r="Q300" s="299">
        <v>1.8</v>
      </c>
      <c r="R300" s="299">
        <v>10.6</v>
      </c>
      <c r="S300" s="300">
        <v>72</v>
      </c>
      <c r="AC300" s="309"/>
    </row>
    <row r="301" spans="2:29" ht="15" customHeight="1">
      <c r="B301" s="462"/>
      <c r="C301" s="459"/>
      <c r="D301" s="297" t="s">
        <v>508</v>
      </c>
      <c r="E301" s="298">
        <v>0</v>
      </c>
      <c r="F301" s="299">
        <v>3</v>
      </c>
      <c r="G301" s="299">
        <v>8</v>
      </c>
      <c r="H301" s="299">
        <v>11</v>
      </c>
      <c r="I301" s="299">
        <v>15</v>
      </c>
      <c r="J301" s="299">
        <v>13</v>
      </c>
      <c r="K301" s="299">
        <v>14</v>
      </c>
      <c r="L301" s="299">
        <v>0.12</v>
      </c>
      <c r="M301" s="299">
        <v>2.06</v>
      </c>
      <c r="N301" s="299">
        <v>2.1800000000000002</v>
      </c>
      <c r="O301" s="299"/>
      <c r="P301" s="299" t="s">
        <v>493</v>
      </c>
      <c r="Q301" s="299">
        <v>1.4</v>
      </c>
      <c r="R301" s="299">
        <v>13.5</v>
      </c>
      <c r="S301" s="300">
        <v>48</v>
      </c>
      <c r="AC301" s="309"/>
    </row>
    <row r="302" spans="2:29" ht="15" customHeight="1">
      <c r="B302" s="462"/>
      <c r="C302" s="459"/>
      <c r="D302" s="297" t="s">
        <v>510</v>
      </c>
      <c r="E302" s="298">
        <v>0</v>
      </c>
      <c r="F302" s="299">
        <v>2</v>
      </c>
      <c r="G302" s="299">
        <v>8</v>
      </c>
      <c r="H302" s="299">
        <v>10</v>
      </c>
      <c r="I302" s="299">
        <v>25</v>
      </c>
      <c r="J302" s="299">
        <v>15</v>
      </c>
      <c r="K302" s="299">
        <v>9</v>
      </c>
      <c r="L302" s="299">
        <v>0.11</v>
      </c>
      <c r="M302" s="299">
        <v>2.06</v>
      </c>
      <c r="N302" s="299">
        <v>2.17</v>
      </c>
      <c r="O302" s="299"/>
      <c r="P302" s="299" t="s">
        <v>498</v>
      </c>
      <c r="Q302" s="299">
        <v>1.3</v>
      </c>
      <c r="R302" s="299">
        <v>16.2</v>
      </c>
      <c r="S302" s="300">
        <v>45</v>
      </c>
      <c r="AC302" s="309"/>
    </row>
    <row r="303" spans="2:29" ht="15" customHeight="1">
      <c r="B303" s="462"/>
      <c r="C303" s="459"/>
      <c r="D303" s="297" t="s">
        <v>511</v>
      </c>
      <c r="E303" s="298">
        <v>0</v>
      </c>
      <c r="F303" s="299">
        <v>1</v>
      </c>
      <c r="G303" s="299">
        <v>6</v>
      </c>
      <c r="H303" s="299">
        <v>7</v>
      </c>
      <c r="I303" s="299">
        <v>36</v>
      </c>
      <c r="J303" s="299">
        <v>21</v>
      </c>
      <c r="K303" s="299">
        <v>9</v>
      </c>
      <c r="L303" s="299">
        <v>0.12</v>
      </c>
      <c r="M303" s="299">
        <v>1.99</v>
      </c>
      <c r="N303" s="299">
        <v>2.11</v>
      </c>
      <c r="O303" s="299"/>
      <c r="P303" s="299" t="s">
        <v>498</v>
      </c>
      <c r="Q303" s="299">
        <v>2.2000000000000002</v>
      </c>
      <c r="R303" s="299">
        <v>19</v>
      </c>
      <c r="S303" s="300">
        <v>36</v>
      </c>
      <c r="AC303" s="309"/>
    </row>
    <row r="304" spans="2:29" ht="15" customHeight="1" thickBot="1">
      <c r="B304" s="462"/>
      <c r="C304" s="459"/>
      <c r="D304" s="310" t="s">
        <v>512</v>
      </c>
      <c r="E304" s="311">
        <v>0</v>
      </c>
      <c r="F304" s="304">
        <v>1</v>
      </c>
      <c r="G304" s="304">
        <v>6</v>
      </c>
      <c r="H304" s="304">
        <v>7</v>
      </c>
      <c r="I304" s="304">
        <v>46</v>
      </c>
      <c r="J304" s="304">
        <v>19</v>
      </c>
      <c r="K304" s="304">
        <v>12</v>
      </c>
      <c r="L304" s="304">
        <v>0.09</v>
      </c>
      <c r="M304" s="304">
        <v>1.96</v>
      </c>
      <c r="N304" s="304">
        <v>2.0499999999999998</v>
      </c>
      <c r="O304" s="304"/>
      <c r="P304" s="304" t="s">
        <v>498</v>
      </c>
      <c r="Q304" s="304">
        <v>1.8</v>
      </c>
      <c r="R304" s="304">
        <v>21</v>
      </c>
      <c r="S304" s="305">
        <v>29</v>
      </c>
      <c r="AC304" s="309"/>
    </row>
    <row r="305" spans="2:45" ht="15" customHeight="1">
      <c r="B305" s="461"/>
      <c r="C305" s="459"/>
      <c r="D305" s="293" t="s">
        <v>514</v>
      </c>
      <c r="E305" s="294">
        <v>1</v>
      </c>
      <c r="F305" s="295">
        <v>0</v>
      </c>
      <c r="G305" s="295">
        <v>4</v>
      </c>
      <c r="H305" s="295">
        <v>4</v>
      </c>
      <c r="I305" s="295">
        <v>56</v>
      </c>
      <c r="J305" s="295">
        <v>14</v>
      </c>
      <c r="K305" s="295">
        <v>13</v>
      </c>
      <c r="L305" s="295">
        <v>0.09</v>
      </c>
      <c r="M305" s="295">
        <v>1.94</v>
      </c>
      <c r="N305" s="295">
        <v>2.0299999999999998</v>
      </c>
      <c r="O305" s="295"/>
      <c r="P305" s="295" t="s">
        <v>498</v>
      </c>
      <c r="Q305" s="295">
        <v>3.5</v>
      </c>
      <c r="R305" s="295">
        <v>23.5</v>
      </c>
      <c r="S305" s="296">
        <v>26</v>
      </c>
      <c r="AC305" s="309"/>
    </row>
    <row r="306" spans="2:45" ht="15" customHeight="1">
      <c r="B306" s="461"/>
      <c r="C306" s="459"/>
      <c r="D306" s="297" t="s">
        <v>516</v>
      </c>
      <c r="E306" s="298">
        <v>0</v>
      </c>
      <c r="F306" s="299">
        <v>0</v>
      </c>
      <c r="G306" s="299">
        <v>4</v>
      </c>
      <c r="H306" s="299">
        <v>4</v>
      </c>
      <c r="I306" s="299">
        <v>59</v>
      </c>
      <c r="J306" s="299">
        <v>16</v>
      </c>
      <c r="K306" s="299">
        <v>8</v>
      </c>
      <c r="L306" s="299">
        <v>0.11</v>
      </c>
      <c r="M306" s="299">
        <v>1.9</v>
      </c>
      <c r="N306" s="299">
        <v>2.0099999999999998</v>
      </c>
      <c r="O306" s="299"/>
      <c r="P306" s="299" t="s">
        <v>498</v>
      </c>
      <c r="Q306" s="299">
        <v>4.5</v>
      </c>
      <c r="R306" s="299">
        <v>25.3</v>
      </c>
      <c r="S306" s="300">
        <v>25</v>
      </c>
    </row>
    <row r="307" spans="2:45" ht="15" customHeight="1">
      <c r="B307" s="461"/>
      <c r="C307" s="459"/>
      <c r="D307" s="297" t="s">
        <v>517</v>
      </c>
      <c r="E307" s="298">
        <v>0</v>
      </c>
      <c r="F307" s="299">
        <v>0</v>
      </c>
      <c r="G307" s="299">
        <v>3</v>
      </c>
      <c r="H307" s="299">
        <v>3</v>
      </c>
      <c r="I307" s="299">
        <v>57</v>
      </c>
      <c r="J307" s="299">
        <v>14</v>
      </c>
      <c r="K307" s="299">
        <v>12</v>
      </c>
      <c r="L307" s="299">
        <v>0.09</v>
      </c>
      <c r="M307" s="299">
        <v>1.88</v>
      </c>
      <c r="N307" s="299">
        <v>1.97</v>
      </c>
      <c r="O307" s="299"/>
      <c r="P307" s="299" t="s">
        <v>506</v>
      </c>
      <c r="Q307" s="299">
        <v>5</v>
      </c>
      <c r="R307" s="299">
        <v>26.4</v>
      </c>
      <c r="S307" s="300">
        <v>22</v>
      </c>
      <c r="V307" s="309"/>
      <c r="X307" s="309"/>
      <c r="AA307" s="309"/>
      <c r="AB307" s="309"/>
      <c r="AH307" s="309"/>
      <c r="AI307" s="309"/>
      <c r="AJ307" s="309"/>
      <c r="AK307" s="309"/>
      <c r="AL307" s="309"/>
      <c r="AM307" s="309"/>
      <c r="AN307" s="309"/>
      <c r="AO307" s="309"/>
      <c r="AP307" s="309"/>
      <c r="AQ307" s="309"/>
      <c r="AR307" s="309"/>
      <c r="AS307" s="309"/>
    </row>
    <row r="308" spans="2:45" ht="15" customHeight="1">
      <c r="B308" s="461"/>
      <c r="C308" s="459"/>
      <c r="D308" s="297" t="s">
        <v>519</v>
      </c>
      <c r="E308" s="298">
        <v>0</v>
      </c>
      <c r="F308" s="299">
        <v>0</v>
      </c>
      <c r="G308" s="299">
        <v>4</v>
      </c>
      <c r="H308" s="299">
        <v>4</v>
      </c>
      <c r="I308" s="299">
        <v>62</v>
      </c>
      <c r="J308" s="299">
        <v>19</v>
      </c>
      <c r="K308" s="299">
        <v>6</v>
      </c>
      <c r="L308" s="299">
        <v>0.1</v>
      </c>
      <c r="M308" s="299">
        <v>1.89</v>
      </c>
      <c r="N308" s="299">
        <v>1.99</v>
      </c>
      <c r="O308" s="299"/>
      <c r="P308" s="299" t="s">
        <v>538</v>
      </c>
      <c r="Q308" s="299">
        <v>4.5</v>
      </c>
      <c r="R308" s="299">
        <v>25.9</v>
      </c>
      <c r="S308" s="300">
        <v>23</v>
      </c>
      <c r="V308" s="309"/>
      <c r="X308" s="309"/>
      <c r="AA308" s="309"/>
      <c r="AB308" s="309"/>
      <c r="AH308" s="309"/>
      <c r="AI308" s="309"/>
      <c r="AJ308" s="309"/>
      <c r="AK308" s="309"/>
      <c r="AL308" s="309"/>
      <c r="AM308" s="309"/>
      <c r="AN308" s="309"/>
      <c r="AO308" s="309"/>
      <c r="AP308" s="309"/>
      <c r="AQ308" s="309"/>
      <c r="AR308" s="309"/>
      <c r="AS308" s="309"/>
    </row>
    <row r="309" spans="2:45" ht="15" customHeight="1">
      <c r="B309" s="461"/>
      <c r="C309" s="459"/>
      <c r="D309" s="297" t="s">
        <v>520</v>
      </c>
      <c r="E309" s="298">
        <v>1</v>
      </c>
      <c r="F309" s="299">
        <v>0</v>
      </c>
      <c r="G309" s="299">
        <v>4</v>
      </c>
      <c r="H309" s="299">
        <v>4</v>
      </c>
      <c r="I309" s="299">
        <v>69</v>
      </c>
      <c r="J309" s="299">
        <v>20</v>
      </c>
      <c r="K309" s="299">
        <v>11</v>
      </c>
      <c r="L309" s="299">
        <v>0.11</v>
      </c>
      <c r="M309" s="299">
        <v>1.88</v>
      </c>
      <c r="N309" s="299">
        <v>1.99</v>
      </c>
      <c r="O309" s="299"/>
      <c r="P309" s="299" t="s">
        <v>538</v>
      </c>
      <c r="Q309" s="299">
        <v>3.5</v>
      </c>
      <c r="R309" s="299">
        <v>25.2</v>
      </c>
      <c r="S309" s="300">
        <v>33</v>
      </c>
      <c r="V309" s="309"/>
      <c r="X309" s="309"/>
      <c r="AA309" s="309"/>
      <c r="AB309" s="309"/>
      <c r="AH309" s="309"/>
      <c r="AI309" s="309"/>
      <c r="AJ309" s="309"/>
      <c r="AK309" s="309"/>
      <c r="AL309" s="309"/>
      <c r="AM309" s="309"/>
      <c r="AN309" s="309"/>
      <c r="AO309" s="309"/>
      <c r="AP309" s="309"/>
      <c r="AQ309" s="309"/>
      <c r="AR309" s="309"/>
      <c r="AS309" s="309"/>
    </row>
    <row r="310" spans="2:45" ht="15" customHeight="1">
      <c r="B310" s="461"/>
      <c r="C310" s="459"/>
      <c r="D310" s="297" t="s">
        <v>521</v>
      </c>
      <c r="E310" s="298">
        <v>1</v>
      </c>
      <c r="F310" s="299">
        <v>0</v>
      </c>
      <c r="G310" s="299">
        <v>5</v>
      </c>
      <c r="H310" s="299">
        <v>5</v>
      </c>
      <c r="I310" s="299">
        <v>65</v>
      </c>
      <c r="J310" s="299">
        <v>28</v>
      </c>
      <c r="K310" s="299">
        <v>14</v>
      </c>
      <c r="L310" s="299">
        <v>0.1</v>
      </c>
      <c r="M310" s="299">
        <v>1.87</v>
      </c>
      <c r="N310" s="299">
        <v>1.97</v>
      </c>
      <c r="O310" s="299"/>
      <c r="P310" s="299" t="s">
        <v>530</v>
      </c>
      <c r="Q310" s="299">
        <v>2.8</v>
      </c>
      <c r="R310" s="299">
        <v>23.7</v>
      </c>
      <c r="S310" s="300">
        <v>33</v>
      </c>
      <c r="V310" s="309"/>
      <c r="X310" s="309"/>
    </row>
    <row r="311" spans="2:45" ht="15" customHeight="1">
      <c r="B311" s="461"/>
      <c r="C311" s="459"/>
      <c r="D311" s="297" t="s">
        <v>522</v>
      </c>
      <c r="E311" s="298">
        <v>1</v>
      </c>
      <c r="F311" s="299">
        <v>0</v>
      </c>
      <c r="G311" s="299">
        <v>4</v>
      </c>
      <c r="H311" s="299">
        <v>4</v>
      </c>
      <c r="I311" s="299">
        <v>64</v>
      </c>
      <c r="J311" s="299">
        <v>17</v>
      </c>
      <c r="K311" s="299">
        <v>14</v>
      </c>
      <c r="L311" s="299">
        <v>0.11</v>
      </c>
      <c r="M311" s="299">
        <v>1.89</v>
      </c>
      <c r="N311" s="299">
        <v>2</v>
      </c>
      <c r="O311" s="299"/>
      <c r="P311" s="299" t="s">
        <v>530</v>
      </c>
      <c r="Q311" s="299">
        <v>3.3</v>
      </c>
      <c r="R311" s="299">
        <v>22.3</v>
      </c>
      <c r="S311" s="300">
        <v>36</v>
      </c>
      <c r="V311" s="309"/>
      <c r="X311" s="309"/>
    </row>
    <row r="312" spans="2:45" ht="15" customHeight="1">
      <c r="B312" s="461"/>
      <c r="C312" s="459"/>
      <c r="D312" s="297" t="s">
        <v>523</v>
      </c>
      <c r="E312" s="298">
        <v>0</v>
      </c>
      <c r="F312" s="299">
        <v>0</v>
      </c>
      <c r="G312" s="299">
        <v>4</v>
      </c>
      <c r="H312" s="299">
        <v>4</v>
      </c>
      <c r="I312" s="299">
        <v>59</v>
      </c>
      <c r="J312" s="299">
        <v>19</v>
      </c>
      <c r="K312" s="299">
        <v>12</v>
      </c>
      <c r="L312" s="299">
        <v>0.12</v>
      </c>
      <c r="M312" s="299">
        <v>1.88</v>
      </c>
      <c r="N312" s="299">
        <v>2</v>
      </c>
      <c r="O312" s="299"/>
      <c r="P312" s="299" t="s">
        <v>535</v>
      </c>
      <c r="Q312" s="299">
        <v>1.9</v>
      </c>
      <c r="R312" s="299">
        <v>20.399999999999999</v>
      </c>
      <c r="S312" s="300">
        <v>36</v>
      </c>
      <c r="V312" s="309"/>
      <c r="X312" s="309"/>
      <c r="AC312" s="309"/>
    </row>
    <row r="313" spans="2:45" ht="15" customHeight="1">
      <c r="B313" s="461"/>
      <c r="C313" s="459"/>
      <c r="D313" s="297" t="s">
        <v>524</v>
      </c>
      <c r="E313" s="298">
        <v>1</v>
      </c>
      <c r="F313" s="299">
        <v>0</v>
      </c>
      <c r="G313" s="299">
        <v>4</v>
      </c>
      <c r="H313" s="299">
        <v>4</v>
      </c>
      <c r="I313" s="299">
        <v>59</v>
      </c>
      <c r="J313" s="299">
        <v>20</v>
      </c>
      <c r="K313" s="299">
        <v>15</v>
      </c>
      <c r="L313" s="299">
        <v>0.09</v>
      </c>
      <c r="M313" s="299">
        <v>1.9</v>
      </c>
      <c r="N313" s="299">
        <v>1.99</v>
      </c>
      <c r="O313" s="299"/>
      <c r="P313" s="299" t="s">
        <v>535</v>
      </c>
      <c r="Q313" s="299">
        <v>2</v>
      </c>
      <c r="R313" s="299">
        <v>18.5</v>
      </c>
      <c r="S313" s="300">
        <v>33</v>
      </c>
      <c r="V313" s="309"/>
      <c r="X313" s="309"/>
      <c r="AC313" s="309"/>
    </row>
    <row r="314" spans="2:45" ht="15" customHeight="1">
      <c r="B314" s="461"/>
      <c r="C314" s="459"/>
      <c r="D314" s="297" t="s">
        <v>525</v>
      </c>
      <c r="E314" s="298">
        <v>1</v>
      </c>
      <c r="F314" s="299">
        <v>0</v>
      </c>
      <c r="G314" s="299">
        <v>6</v>
      </c>
      <c r="H314" s="299">
        <v>6</v>
      </c>
      <c r="I314" s="299">
        <v>58</v>
      </c>
      <c r="J314" s="299">
        <v>20</v>
      </c>
      <c r="K314" s="299">
        <v>12</v>
      </c>
      <c r="L314" s="299">
        <v>0.1</v>
      </c>
      <c r="M314" s="299">
        <v>1.89</v>
      </c>
      <c r="N314" s="299">
        <v>1.99</v>
      </c>
      <c r="O314" s="299"/>
      <c r="P314" s="299" t="s">
        <v>530</v>
      </c>
      <c r="Q314" s="299">
        <v>0.6</v>
      </c>
      <c r="R314" s="299">
        <v>16.8</v>
      </c>
      <c r="S314" s="300">
        <v>34</v>
      </c>
      <c r="V314" s="309"/>
      <c r="X314" s="309"/>
      <c r="AC314" s="309"/>
    </row>
    <row r="315" spans="2:45" ht="15" customHeight="1">
      <c r="B315" s="461"/>
      <c r="C315" s="459"/>
      <c r="D315" s="297" t="s">
        <v>526</v>
      </c>
      <c r="E315" s="298">
        <v>1</v>
      </c>
      <c r="F315" s="299">
        <v>0</v>
      </c>
      <c r="G315" s="299">
        <v>7</v>
      </c>
      <c r="H315" s="299">
        <v>7</v>
      </c>
      <c r="I315" s="299">
        <v>53</v>
      </c>
      <c r="J315" s="299">
        <v>17</v>
      </c>
      <c r="K315" s="299">
        <v>10</v>
      </c>
      <c r="L315" s="299">
        <v>0.1</v>
      </c>
      <c r="M315" s="299">
        <v>1.89</v>
      </c>
      <c r="N315" s="299">
        <v>1.99</v>
      </c>
      <c r="O315" s="299"/>
      <c r="P315" s="299" t="s">
        <v>539</v>
      </c>
      <c r="Q315" s="299">
        <v>1.4</v>
      </c>
      <c r="R315" s="299">
        <v>15.1</v>
      </c>
      <c r="S315" s="300">
        <v>38</v>
      </c>
      <c r="V315" s="309"/>
      <c r="X315" s="309"/>
      <c r="AC315" s="309"/>
    </row>
    <row r="316" spans="2:45" ht="15" customHeight="1">
      <c r="B316" s="461"/>
      <c r="C316" s="459"/>
      <c r="D316" s="297" t="s">
        <v>527</v>
      </c>
      <c r="E316" s="298">
        <v>0</v>
      </c>
      <c r="F316" s="299">
        <v>0</v>
      </c>
      <c r="G316" s="299">
        <v>9</v>
      </c>
      <c r="H316" s="299">
        <v>9</v>
      </c>
      <c r="I316" s="299">
        <v>44</v>
      </c>
      <c r="J316" s="299">
        <v>20</v>
      </c>
      <c r="K316" s="299">
        <v>7</v>
      </c>
      <c r="L316" s="299">
        <v>0.12</v>
      </c>
      <c r="M316" s="299">
        <v>1.92</v>
      </c>
      <c r="N316" s="299">
        <v>2.04</v>
      </c>
      <c r="O316" s="299"/>
      <c r="P316" s="299" t="s">
        <v>498</v>
      </c>
      <c r="Q316" s="299">
        <v>1.3</v>
      </c>
      <c r="R316" s="299">
        <v>13.7</v>
      </c>
      <c r="S316" s="300">
        <v>48</v>
      </c>
      <c r="V316" s="309"/>
      <c r="X316" s="309"/>
      <c r="AC316" s="309"/>
    </row>
    <row r="317" spans="2:45" ht="15" customHeight="1">
      <c r="B317" s="461"/>
      <c r="C317" s="459"/>
      <c r="D317" s="297" t="s">
        <v>528</v>
      </c>
      <c r="E317" s="298">
        <v>0</v>
      </c>
      <c r="F317" s="299">
        <v>0</v>
      </c>
      <c r="G317" s="299">
        <v>7</v>
      </c>
      <c r="H317" s="299">
        <v>7</v>
      </c>
      <c r="I317" s="299">
        <v>42</v>
      </c>
      <c r="J317" s="299">
        <v>21</v>
      </c>
      <c r="K317" s="299">
        <v>14</v>
      </c>
      <c r="L317" s="299">
        <v>0.13</v>
      </c>
      <c r="M317" s="299">
        <v>1.98</v>
      </c>
      <c r="N317" s="299">
        <v>2.11</v>
      </c>
      <c r="O317" s="299"/>
      <c r="P317" s="299" t="s">
        <v>506</v>
      </c>
      <c r="Q317" s="299">
        <v>0.8</v>
      </c>
      <c r="R317" s="299">
        <v>12.3</v>
      </c>
      <c r="S317" s="300">
        <v>62</v>
      </c>
      <c r="V317" s="309"/>
      <c r="X317" s="309"/>
      <c r="AC317" s="309"/>
    </row>
    <row r="318" spans="2:45" ht="15" customHeight="1">
      <c r="B318" s="461"/>
      <c r="C318" s="460"/>
      <c r="D318" s="297" t="s">
        <v>529</v>
      </c>
      <c r="E318" s="298">
        <v>0</v>
      </c>
      <c r="F318" s="299">
        <v>0</v>
      </c>
      <c r="G318" s="299">
        <v>5</v>
      </c>
      <c r="H318" s="299">
        <v>5</v>
      </c>
      <c r="I318" s="299">
        <v>39</v>
      </c>
      <c r="J318" s="299">
        <v>23</v>
      </c>
      <c r="K318" s="299">
        <v>11</v>
      </c>
      <c r="L318" s="299">
        <v>0.13</v>
      </c>
      <c r="M318" s="299">
        <v>2.02</v>
      </c>
      <c r="N318" s="299">
        <v>2.15</v>
      </c>
      <c r="O318" s="299"/>
      <c r="P318" s="299" t="s">
        <v>493</v>
      </c>
      <c r="Q318" s="299">
        <v>1.6</v>
      </c>
      <c r="R318" s="299">
        <v>12.1</v>
      </c>
      <c r="S318" s="300">
        <v>65</v>
      </c>
      <c r="V318" s="309"/>
      <c r="X318" s="309"/>
      <c r="AC318" s="309"/>
    </row>
    <row r="319" spans="2:45" ht="15" customHeight="1">
      <c r="B319" s="461"/>
      <c r="C319" s="458">
        <v>42509</v>
      </c>
      <c r="D319" s="297" t="s">
        <v>492</v>
      </c>
      <c r="E319" s="298">
        <v>0</v>
      </c>
      <c r="F319" s="299">
        <v>0</v>
      </c>
      <c r="G319" s="299">
        <v>4</v>
      </c>
      <c r="H319" s="299">
        <v>4</v>
      </c>
      <c r="I319" s="299">
        <v>36</v>
      </c>
      <c r="J319" s="299">
        <v>23</v>
      </c>
      <c r="K319" s="299">
        <v>17</v>
      </c>
      <c r="L319" s="299">
        <v>0.12</v>
      </c>
      <c r="M319" s="299">
        <v>1.93</v>
      </c>
      <c r="N319" s="299">
        <v>2.0499999999999998</v>
      </c>
      <c r="O319" s="299"/>
      <c r="P319" s="299" t="s">
        <v>493</v>
      </c>
      <c r="Q319" s="299">
        <v>1.9</v>
      </c>
      <c r="R319" s="299">
        <v>10.199999999999999</v>
      </c>
      <c r="S319" s="300">
        <v>68</v>
      </c>
      <c r="V319" s="309"/>
      <c r="X319" s="309"/>
      <c r="AC319" s="309"/>
    </row>
    <row r="320" spans="2:45" ht="15" customHeight="1">
      <c r="B320" s="461"/>
      <c r="C320" s="459"/>
      <c r="D320" s="297" t="s">
        <v>495</v>
      </c>
      <c r="E320" s="298">
        <v>0</v>
      </c>
      <c r="F320" s="299">
        <v>0</v>
      </c>
      <c r="G320" s="299">
        <v>4</v>
      </c>
      <c r="H320" s="299">
        <v>4</v>
      </c>
      <c r="I320" s="299">
        <v>33</v>
      </c>
      <c r="J320" s="299">
        <v>25</v>
      </c>
      <c r="K320" s="299">
        <v>17</v>
      </c>
      <c r="L320" s="299">
        <v>0.12</v>
      </c>
      <c r="M320" s="299">
        <v>1.99</v>
      </c>
      <c r="N320" s="299">
        <v>2.11</v>
      </c>
      <c r="O320" s="299"/>
      <c r="P320" s="299" t="s">
        <v>498</v>
      </c>
      <c r="Q320" s="299">
        <v>1.8</v>
      </c>
      <c r="R320" s="299">
        <v>11</v>
      </c>
      <c r="S320" s="300">
        <v>70</v>
      </c>
      <c r="V320" s="309"/>
      <c r="X320" s="309"/>
      <c r="AC320" s="309"/>
    </row>
    <row r="321" spans="2:29" ht="15" customHeight="1">
      <c r="B321" s="461"/>
      <c r="C321" s="459"/>
      <c r="D321" s="297" t="s">
        <v>497</v>
      </c>
      <c r="E321" s="298">
        <v>0</v>
      </c>
      <c r="F321" s="299">
        <v>0</v>
      </c>
      <c r="G321" s="299">
        <v>4</v>
      </c>
      <c r="H321" s="299">
        <v>4</v>
      </c>
      <c r="I321" s="299">
        <v>27</v>
      </c>
      <c r="J321" s="299">
        <v>19</v>
      </c>
      <c r="K321" s="299">
        <v>13</v>
      </c>
      <c r="L321" s="299">
        <v>0.09</v>
      </c>
      <c r="M321" s="299">
        <v>2.37</v>
      </c>
      <c r="N321" s="299">
        <v>2.46</v>
      </c>
      <c r="O321" s="299"/>
      <c r="P321" s="299" t="s">
        <v>498</v>
      </c>
      <c r="Q321" s="299">
        <v>2</v>
      </c>
      <c r="R321" s="299">
        <v>11.4</v>
      </c>
      <c r="S321" s="300">
        <v>72</v>
      </c>
      <c r="V321" s="309"/>
      <c r="X321" s="309"/>
      <c r="AC321" s="309"/>
    </row>
    <row r="322" spans="2:29" ht="15" customHeight="1">
      <c r="B322" s="461"/>
      <c r="C322" s="459"/>
      <c r="D322" s="297" t="s">
        <v>500</v>
      </c>
      <c r="E322" s="298">
        <v>0</v>
      </c>
      <c r="F322" s="299">
        <v>0</v>
      </c>
      <c r="G322" s="299">
        <v>4</v>
      </c>
      <c r="H322" s="299">
        <v>4</v>
      </c>
      <c r="I322" s="299">
        <v>22</v>
      </c>
      <c r="J322" s="299">
        <v>21</v>
      </c>
      <c r="K322" s="299">
        <v>16</v>
      </c>
      <c r="L322" s="299">
        <v>0.12</v>
      </c>
      <c r="M322" s="299">
        <v>2.1800000000000002</v>
      </c>
      <c r="N322" s="299">
        <v>2.2999999999999998</v>
      </c>
      <c r="O322" s="299"/>
      <c r="P322" s="299" t="s">
        <v>498</v>
      </c>
      <c r="Q322" s="299">
        <v>1.4</v>
      </c>
      <c r="R322" s="299">
        <v>10.9</v>
      </c>
      <c r="S322" s="300">
        <v>70</v>
      </c>
      <c r="V322" s="309"/>
      <c r="X322" s="309"/>
      <c r="AC322" s="309"/>
    </row>
    <row r="323" spans="2:29" ht="15" customHeight="1">
      <c r="B323" s="461"/>
      <c r="C323" s="459"/>
      <c r="D323" s="297" t="s">
        <v>503</v>
      </c>
      <c r="E323" s="298">
        <v>0</v>
      </c>
      <c r="F323" s="299">
        <v>0</v>
      </c>
      <c r="G323" s="299">
        <v>5</v>
      </c>
      <c r="H323" s="299">
        <v>5</v>
      </c>
      <c r="I323" s="299">
        <v>15</v>
      </c>
      <c r="J323" s="299">
        <v>23</v>
      </c>
      <c r="K323" s="299">
        <v>12</v>
      </c>
      <c r="L323" s="299">
        <v>0.12</v>
      </c>
      <c r="M323" s="299">
        <v>2.2599999999999998</v>
      </c>
      <c r="N323" s="299">
        <v>2.38</v>
      </c>
      <c r="O323" s="299"/>
      <c r="P323" s="299" t="s">
        <v>506</v>
      </c>
      <c r="Q323" s="299">
        <v>2</v>
      </c>
      <c r="R323" s="299">
        <v>10.7</v>
      </c>
      <c r="S323" s="300">
        <v>74</v>
      </c>
      <c r="V323" s="309"/>
      <c r="X323" s="309"/>
      <c r="Y323" s="309"/>
      <c r="AC323" s="309"/>
    </row>
    <row r="324" spans="2:29" ht="15" customHeight="1">
      <c r="B324" s="461"/>
      <c r="C324" s="459"/>
      <c r="D324" s="297" t="s">
        <v>505</v>
      </c>
      <c r="E324" s="298">
        <v>0</v>
      </c>
      <c r="F324" s="299">
        <v>1</v>
      </c>
      <c r="G324" s="299">
        <v>6</v>
      </c>
      <c r="H324" s="299">
        <v>7</v>
      </c>
      <c r="I324" s="299">
        <v>16</v>
      </c>
      <c r="J324" s="299">
        <v>23</v>
      </c>
      <c r="K324" s="299">
        <v>18</v>
      </c>
      <c r="L324" s="299">
        <v>0.11</v>
      </c>
      <c r="M324" s="299">
        <v>2.13</v>
      </c>
      <c r="N324" s="299">
        <v>2.2400000000000002</v>
      </c>
      <c r="O324" s="299"/>
      <c r="P324" s="299" t="s">
        <v>498</v>
      </c>
      <c r="Q324" s="299">
        <v>2.7</v>
      </c>
      <c r="R324" s="299">
        <v>12.2</v>
      </c>
      <c r="S324" s="300">
        <v>63</v>
      </c>
      <c r="V324" s="309"/>
      <c r="X324" s="309"/>
      <c r="AC324" s="309"/>
    </row>
    <row r="325" spans="2:29" ht="15" customHeight="1">
      <c r="B325" s="461"/>
      <c r="C325" s="459"/>
      <c r="D325" s="297" t="s">
        <v>508</v>
      </c>
      <c r="E325" s="298">
        <v>0</v>
      </c>
      <c r="F325" s="299">
        <v>1</v>
      </c>
      <c r="G325" s="299">
        <v>6</v>
      </c>
      <c r="H325" s="299">
        <v>7</v>
      </c>
      <c r="I325" s="299">
        <v>19</v>
      </c>
      <c r="J325" s="299">
        <v>23</v>
      </c>
      <c r="K325" s="299">
        <v>20</v>
      </c>
      <c r="L325" s="299">
        <v>0.11</v>
      </c>
      <c r="M325" s="299">
        <v>2.15</v>
      </c>
      <c r="N325" s="299">
        <v>2.2599999999999998</v>
      </c>
      <c r="O325" s="299"/>
      <c r="P325" s="299" t="s">
        <v>498</v>
      </c>
      <c r="Q325" s="299">
        <v>3.6</v>
      </c>
      <c r="R325" s="299">
        <v>15.3</v>
      </c>
      <c r="S325" s="300">
        <v>43</v>
      </c>
      <c r="V325" s="309"/>
      <c r="X325" s="309"/>
      <c r="AC325" s="309"/>
    </row>
    <row r="326" spans="2:29" ht="15" customHeight="1">
      <c r="B326" s="461"/>
      <c r="C326" s="459"/>
      <c r="D326" s="297" t="s">
        <v>510</v>
      </c>
      <c r="E326" s="298">
        <v>0</v>
      </c>
      <c r="F326" s="299">
        <v>1</v>
      </c>
      <c r="G326" s="299">
        <v>6</v>
      </c>
      <c r="H326" s="299">
        <v>7</v>
      </c>
      <c r="I326" s="299">
        <v>28</v>
      </c>
      <c r="J326" s="299">
        <v>25</v>
      </c>
      <c r="K326" s="299">
        <v>17</v>
      </c>
      <c r="L326" s="299">
        <v>0.11</v>
      </c>
      <c r="M326" s="299">
        <v>2.0699999999999998</v>
      </c>
      <c r="N326" s="299">
        <v>2.1800000000000002</v>
      </c>
      <c r="O326" s="299"/>
      <c r="P326" s="299" t="s">
        <v>493</v>
      </c>
      <c r="Q326" s="299">
        <v>2.6</v>
      </c>
      <c r="R326" s="299">
        <v>19.399999999999999</v>
      </c>
      <c r="S326" s="300">
        <v>40</v>
      </c>
      <c r="V326" s="309"/>
      <c r="X326" s="309"/>
      <c r="AC326" s="309"/>
    </row>
    <row r="327" spans="2:29" ht="15" customHeight="1">
      <c r="B327" s="461"/>
      <c r="C327" s="459"/>
      <c r="D327" s="297" t="s">
        <v>511</v>
      </c>
      <c r="E327" s="298">
        <v>1</v>
      </c>
      <c r="F327" s="299">
        <v>0</v>
      </c>
      <c r="G327" s="299">
        <v>6</v>
      </c>
      <c r="H327" s="299">
        <v>6</v>
      </c>
      <c r="I327" s="299">
        <v>37</v>
      </c>
      <c r="J327" s="299">
        <v>19</v>
      </c>
      <c r="K327" s="299">
        <v>5</v>
      </c>
      <c r="L327" s="299">
        <v>0.11</v>
      </c>
      <c r="M327" s="299">
        <v>2</v>
      </c>
      <c r="N327" s="299">
        <v>2.11</v>
      </c>
      <c r="O327" s="299"/>
      <c r="P327" s="299" t="s">
        <v>498</v>
      </c>
      <c r="Q327" s="299">
        <v>2.4</v>
      </c>
      <c r="R327" s="299">
        <v>21.2</v>
      </c>
      <c r="S327" s="300">
        <v>34</v>
      </c>
      <c r="V327" s="309"/>
      <c r="X327" s="309"/>
      <c r="AC327" s="309"/>
    </row>
    <row r="328" spans="2:29" ht="15" customHeight="1" thickBot="1">
      <c r="B328" s="461"/>
      <c r="C328" s="459"/>
      <c r="D328" s="310" t="s">
        <v>512</v>
      </c>
      <c r="E328" s="311">
        <v>1</v>
      </c>
      <c r="F328" s="304">
        <v>0</v>
      </c>
      <c r="G328" s="304">
        <v>4</v>
      </c>
      <c r="H328" s="304">
        <v>4</v>
      </c>
      <c r="I328" s="304">
        <v>51</v>
      </c>
      <c r="J328" s="304">
        <v>23</v>
      </c>
      <c r="K328" s="304">
        <v>11</v>
      </c>
      <c r="L328" s="304">
        <v>0.12</v>
      </c>
      <c r="M328" s="304">
        <v>1.92</v>
      </c>
      <c r="N328" s="304">
        <v>2.04</v>
      </c>
      <c r="O328" s="304"/>
      <c r="P328" s="304" t="s">
        <v>506</v>
      </c>
      <c r="Q328" s="304">
        <v>2.9</v>
      </c>
      <c r="R328" s="304">
        <v>22.5</v>
      </c>
      <c r="S328" s="305">
        <v>32</v>
      </c>
      <c r="V328" s="309"/>
      <c r="X328" s="309"/>
      <c r="AC328" s="309"/>
    </row>
    <row r="329" spans="2:29" ht="15" customHeight="1">
      <c r="B329" s="461"/>
      <c r="C329" s="459"/>
      <c r="D329" s="293" t="s">
        <v>514</v>
      </c>
      <c r="E329" s="294">
        <v>0</v>
      </c>
      <c r="F329" s="295">
        <v>0</v>
      </c>
      <c r="G329" s="295">
        <v>4</v>
      </c>
      <c r="H329" s="295">
        <v>4</v>
      </c>
      <c r="I329" s="295">
        <v>55</v>
      </c>
      <c r="J329" s="295">
        <v>18</v>
      </c>
      <c r="K329" s="295">
        <v>13</v>
      </c>
      <c r="L329" s="295">
        <v>0.1</v>
      </c>
      <c r="M329" s="295">
        <v>1.9</v>
      </c>
      <c r="N329" s="295">
        <v>2</v>
      </c>
      <c r="O329" s="295"/>
      <c r="P329" s="295" t="s">
        <v>493</v>
      </c>
      <c r="Q329" s="295">
        <v>1.8</v>
      </c>
      <c r="R329" s="295">
        <v>23.6</v>
      </c>
      <c r="S329" s="296">
        <v>36</v>
      </c>
      <c r="V329" s="309"/>
      <c r="X329" s="309"/>
      <c r="AC329" s="309"/>
    </row>
    <row r="330" spans="2:29" ht="15" customHeight="1">
      <c r="B330" s="461"/>
      <c r="C330" s="459"/>
      <c r="D330" s="297" t="s">
        <v>516</v>
      </c>
      <c r="E330" s="298">
        <v>1</v>
      </c>
      <c r="F330" s="299">
        <v>0</v>
      </c>
      <c r="G330" s="299">
        <v>4</v>
      </c>
      <c r="H330" s="299">
        <v>4</v>
      </c>
      <c r="I330" s="299">
        <v>61</v>
      </c>
      <c r="J330" s="299">
        <v>15</v>
      </c>
      <c r="K330" s="299">
        <v>12</v>
      </c>
      <c r="L330" s="299">
        <v>0.11</v>
      </c>
      <c r="M330" s="299">
        <v>1.89</v>
      </c>
      <c r="N330" s="299">
        <v>2</v>
      </c>
      <c r="O330" s="299"/>
      <c r="P330" s="299" t="s">
        <v>518</v>
      </c>
      <c r="Q330" s="299">
        <v>2.1</v>
      </c>
      <c r="R330" s="299">
        <v>25</v>
      </c>
      <c r="S330" s="300">
        <v>33</v>
      </c>
      <c r="V330" s="309"/>
      <c r="X330" s="309"/>
    </row>
    <row r="331" spans="2:29" ht="15" customHeight="1">
      <c r="B331" s="461"/>
      <c r="C331" s="459"/>
      <c r="D331" s="297" t="s">
        <v>517</v>
      </c>
      <c r="E331" s="298">
        <v>1</v>
      </c>
      <c r="F331" s="299">
        <v>0</v>
      </c>
      <c r="G331" s="299">
        <v>3</v>
      </c>
      <c r="H331" s="299">
        <v>3</v>
      </c>
      <c r="I331" s="299">
        <v>73</v>
      </c>
      <c r="J331" s="299">
        <v>22</v>
      </c>
      <c r="K331" s="299">
        <v>14</v>
      </c>
      <c r="L331" s="299">
        <v>0.1</v>
      </c>
      <c r="M331" s="299">
        <v>1.88</v>
      </c>
      <c r="N331" s="299">
        <v>1.98</v>
      </c>
      <c r="O331" s="299"/>
      <c r="P331" s="299" t="s">
        <v>518</v>
      </c>
      <c r="Q331" s="299">
        <v>3.9</v>
      </c>
      <c r="R331" s="299">
        <v>25.2</v>
      </c>
      <c r="S331" s="300">
        <v>32</v>
      </c>
      <c r="V331" s="309"/>
      <c r="X331" s="309"/>
    </row>
    <row r="332" spans="2:29" ht="15" customHeight="1">
      <c r="B332" s="461"/>
      <c r="C332" s="459"/>
      <c r="D332" s="297" t="s">
        <v>519</v>
      </c>
      <c r="E332" s="298">
        <v>1</v>
      </c>
      <c r="F332" s="299">
        <v>0</v>
      </c>
      <c r="G332" s="299">
        <v>4</v>
      </c>
      <c r="H332" s="299">
        <v>4</v>
      </c>
      <c r="I332" s="299">
        <v>62</v>
      </c>
      <c r="J332" s="299">
        <v>20</v>
      </c>
      <c r="K332" s="299">
        <v>19</v>
      </c>
      <c r="L332" s="299">
        <v>0.08</v>
      </c>
      <c r="M332" s="299">
        <v>1.88</v>
      </c>
      <c r="N332" s="299">
        <v>1.96</v>
      </c>
      <c r="O332" s="299"/>
      <c r="P332" s="299" t="s">
        <v>531</v>
      </c>
      <c r="Q332" s="299">
        <v>3.5</v>
      </c>
      <c r="R332" s="299">
        <v>24.5</v>
      </c>
      <c r="S332" s="300">
        <v>34</v>
      </c>
      <c r="V332" s="309"/>
      <c r="X332" s="309"/>
    </row>
    <row r="333" spans="2:29" ht="15" customHeight="1">
      <c r="B333" s="461"/>
      <c r="C333" s="459"/>
      <c r="D333" s="297" t="s">
        <v>520</v>
      </c>
      <c r="E333" s="298">
        <v>1</v>
      </c>
      <c r="F333" s="299">
        <v>0</v>
      </c>
      <c r="G333" s="299">
        <v>3</v>
      </c>
      <c r="H333" s="299">
        <v>3</v>
      </c>
      <c r="I333" s="299">
        <v>61</v>
      </c>
      <c r="J333" s="299">
        <v>17</v>
      </c>
      <c r="K333" s="299">
        <v>12</v>
      </c>
      <c r="L333" s="299">
        <v>0.08</v>
      </c>
      <c r="M333" s="299">
        <v>1.88</v>
      </c>
      <c r="N333" s="299">
        <v>1.96</v>
      </c>
      <c r="O333" s="299"/>
      <c r="P333" s="299" t="s">
        <v>534</v>
      </c>
      <c r="Q333" s="299">
        <v>3.8</v>
      </c>
      <c r="R333" s="299">
        <v>23.6</v>
      </c>
      <c r="S333" s="300">
        <v>30</v>
      </c>
      <c r="V333" s="309"/>
      <c r="X333" s="309"/>
    </row>
    <row r="334" spans="2:29" ht="15" customHeight="1">
      <c r="B334" s="461"/>
      <c r="C334" s="459"/>
      <c r="D334" s="297" t="s">
        <v>521</v>
      </c>
      <c r="E334" s="298">
        <v>0</v>
      </c>
      <c r="F334" s="299">
        <v>0</v>
      </c>
      <c r="G334" s="299">
        <v>3</v>
      </c>
      <c r="H334" s="299">
        <v>3</v>
      </c>
      <c r="I334" s="299">
        <v>59</v>
      </c>
      <c r="J334" s="299">
        <v>15</v>
      </c>
      <c r="K334" s="299">
        <v>7</v>
      </c>
      <c r="L334" s="299">
        <v>0.09</v>
      </c>
      <c r="M334" s="299">
        <v>1.88</v>
      </c>
      <c r="N334" s="299">
        <v>1.97</v>
      </c>
      <c r="O334" s="299"/>
      <c r="P334" s="299" t="s">
        <v>530</v>
      </c>
      <c r="Q334" s="299">
        <v>3.7</v>
      </c>
      <c r="R334" s="299">
        <v>22</v>
      </c>
      <c r="S334" s="300">
        <v>34</v>
      </c>
      <c r="V334" s="309"/>
      <c r="X334" s="309"/>
    </row>
    <row r="335" spans="2:29" ht="15" customHeight="1">
      <c r="B335" s="461"/>
      <c r="C335" s="459"/>
      <c r="D335" s="297" t="s">
        <v>522</v>
      </c>
      <c r="E335" s="298">
        <v>1</v>
      </c>
      <c r="F335" s="299">
        <v>0</v>
      </c>
      <c r="G335" s="299">
        <v>3</v>
      </c>
      <c r="H335" s="299">
        <v>3</v>
      </c>
      <c r="I335" s="299">
        <v>59</v>
      </c>
      <c r="J335" s="299">
        <v>18</v>
      </c>
      <c r="K335" s="299">
        <v>13</v>
      </c>
      <c r="L335" s="299">
        <v>0.11</v>
      </c>
      <c r="M335" s="299">
        <v>1.87</v>
      </c>
      <c r="N335" s="299">
        <v>1.98</v>
      </c>
      <c r="O335" s="299"/>
      <c r="P335" s="299" t="s">
        <v>530</v>
      </c>
      <c r="Q335" s="299">
        <v>2.1</v>
      </c>
      <c r="R335" s="299">
        <v>20.3</v>
      </c>
      <c r="S335" s="300">
        <v>39</v>
      </c>
      <c r="V335" s="309"/>
      <c r="X335" s="309"/>
    </row>
    <row r="336" spans="2:29" ht="15" customHeight="1">
      <c r="B336" s="461"/>
      <c r="C336" s="459"/>
      <c r="D336" s="297" t="s">
        <v>523</v>
      </c>
      <c r="E336" s="298">
        <v>1</v>
      </c>
      <c r="F336" s="299">
        <v>0</v>
      </c>
      <c r="G336" s="299">
        <v>3</v>
      </c>
      <c r="H336" s="299">
        <v>3</v>
      </c>
      <c r="I336" s="299">
        <v>56</v>
      </c>
      <c r="J336" s="299">
        <v>15</v>
      </c>
      <c r="K336" s="299">
        <v>15</v>
      </c>
      <c r="L336" s="299">
        <v>0.1</v>
      </c>
      <c r="M336" s="299">
        <v>1.88</v>
      </c>
      <c r="N336" s="299">
        <v>1.98</v>
      </c>
      <c r="O336" s="299"/>
      <c r="P336" s="299" t="s">
        <v>530</v>
      </c>
      <c r="Q336" s="299">
        <v>1.6</v>
      </c>
      <c r="R336" s="299">
        <v>19</v>
      </c>
      <c r="S336" s="300">
        <v>44</v>
      </c>
      <c r="V336" s="309"/>
      <c r="X336" s="309"/>
      <c r="AC336" s="309"/>
    </row>
    <row r="337" spans="2:29" ht="15" customHeight="1">
      <c r="B337" s="461"/>
      <c r="C337" s="459"/>
      <c r="D337" s="297" t="s">
        <v>524</v>
      </c>
      <c r="E337" s="298">
        <v>1</v>
      </c>
      <c r="F337" s="299">
        <v>0</v>
      </c>
      <c r="G337" s="299">
        <v>4</v>
      </c>
      <c r="H337" s="299">
        <v>4</v>
      </c>
      <c r="I337" s="299">
        <v>52</v>
      </c>
      <c r="J337" s="299">
        <v>23</v>
      </c>
      <c r="K337" s="299">
        <v>10</v>
      </c>
      <c r="L337" s="299">
        <v>0.1</v>
      </c>
      <c r="M337" s="299">
        <v>1.88</v>
      </c>
      <c r="N337" s="299">
        <v>1.98</v>
      </c>
      <c r="O337" s="299"/>
      <c r="P337" s="299" t="s">
        <v>534</v>
      </c>
      <c r="Q337" s="299">
        <v>2</v>
      </c>
      <c r="R337" s="299">
        <v>17.899999999999999</v>
      </c>
      <c r="S337" s="300">
        <v>45</v>
      </c>
      <c r="V337" s="309"/>
      <c r="X337" s="309"/>
      <c r="AC337" s="309"/>
    </row>
    <row r="338" spans="2:29" ht="15" customHeight="1">
      <c r="B338" s="461"/>
      <c r="C338" s="459"/>
      <c r="D338" s="297" t="s">
        <v>525</v>
      </c>
      <c r="E338" s="298">
        <v>1</v>
      </c>
      <c r="F338" s="299">
        <v>0</v>
      </c>
      <c r="G338" s="299">
        <v>5</v>
      </c>
      <c r="H338" s="299">
        <v>5</v>
      </c>
      <c r="I338" s="299">
        <v>51</v>
      </c>
      <c r="J338" s="299">
        <v>19</v>
      </c>
      <c r="K338" s="299">
        <v>10</v>
      </c>
      <c r="L338" s="299">
        <v>0.11</v>
      </c>
      <c r="M338" s="299">
        <v>1.89</v>
      </c>
      <c r="N338" s="299">
        <v>2</v>
      </c>
      <c r="O338" s="299"/>
      <c r="P338" s="299" t="s">
        <v>531</v>
      </c>
      <c r="Q338" s="299">
        <v>2.5</v>
      </c>
      <c r="R338" s="299">
        <v>16.3</v>
      </c>
      <c r="S338" s="300">
        <v>46</v>
      </c>
      <c r="V338" s="309"/>
      <c r="X338" s="309"/>
      <c r="AC338" s="309"/>
    </row>
    <row r="339" spans="2:29" ht="15" customHeight="1">
      <c r="B339" s="461"/>
      <c r="C339" s="459"/>
      <c r="D339" s="297" t="s">
        <v>526</v>
      </c>
      <c r="E339" s="298">
        <v>2</v>
      </c>
      <c r="F339" s="299">
        <v>0</v>
      </c>
      <c r="G339" s="299">
        <v>4</v>
      </c>
      <c r="H339" s="299">
        <v>4</v>
      </c>
      <c r="I339" s="299">
        <v>49</v>
      </c>
      <c r="J339" s="299">
        <v>9</v>
      </c>
      <c r="K339" s="299">
        <v>16</v>
      </c>
      <c r="L339" s="299">
        <v>0.1</v>
      </c>
      <c r="M339" s="299">
        <v>1.89</v>
      </c>
      <c r="N339" s="299">
        <v>1.99</v>
      </c>
      <c r="O339" s="299"/>
      <c r="P339" s="299" t="s">
        <v>531</v>
      </c>
      <c r="Q339" s="299">
        <v>1.9</v>
      </c>
      <c r="R339" s="299">
        <v>15.7</v>
      </c>
      <c r="S339" s="300">
        <v>49</v>
      </c>
      <c r="V339" s="309"/>
      <c r="X339" s="309"/>
      <c r="AC339" s="309"/>
    </row>
    <row r="340" spans="2:29" ht="15" customHeight="1">
      <c r="B340" s="461"/>
      <c r="C340" s="459"/>
      <c r="D340" s="297" t="s">
        <v>527</v>
      </c>
      <c r="E340" s="298">
        <v>1</v>
      </c>
      <c r="F340" s="299">
        <v>0</v>
      </c>
      <c r="G340" s="299">
        <v>5</v>
      </c>
      <c r="H340" s="299">
        <v>5</v>
      </c>
      <c r="I340" s="299">
        <v>45</v>
      </c>
      <c r="J340" s="299">
        <v>15</v>
      </c>
      <c r="K340" s="299">
        <v>10</v>
      </c>
      <c r="L340" s="299">
        <v>0.1</v>
      </c>
      <c r="M340" s="299">
        <v>1.89</v>
      </c>
      <c r="N340" s="299">
        <v>1.99</v>
      </c>
      <c r="O340" s="299"/>
      <c r="P340" s="299" t="s">
        <v>498</v>
      </c>
      <c r="Q340" s="299">
        <v>1</v>
      </c>
      <c r="R340" s="299">
        <v>14.1</v>
      </c>
      <c r="S340" s="300">
        <v>49</v>
      </c>
      <c r="V340" s="309"/>
      <c r="X340" s="309"/>
      <c r="AC340" s="309"/>
    </row>
    <row r="341" spans="2:29" ht="15" customHeight="1">
      <c r="B341" s="461"/>
      <c r="C341" s="459"/>
      <c r="D341" s="297" t="s">
        <v>528</v>
      </c>
      <c r="E341" s="298">
        <v>2</v>
      </c>
      <c r="F341" s="299">
        <v>0</v>
      </c>
      <c r="G341" s="299">
        <v>6</v>
      </c>
      <c r="H341" s="299">
        <v>6</v>
      </c>
      <c r="I341" s="299">
        <v>40</v>
      </c>
      <c r="J341" s="299">
        <v>20</v>
      </c>
      <c r="K341" s="299">
        <v>8</v>
      </c>
      <c r="L341" s="299">
        <v>0.1</v>
      </c>
      <c r="M341" s="299">
        <v>1.9</v>
      </c>
      <c r="N341" s="299">
        <v>2</v>
      </c>
      <c r="O341" s="299"/>
      <c r="P341" s="299" t="s">
        <v>265</v>
      </c>
      <c r="Q341" s="299">
        <v>0.4</v>
      </c>
      <c r="R341" s="299">
        <v>13</v>
      </c>
      <c r="S341" s="300">
        <v>58</v>
      </c>
      <c r="V341" s="309"/>
      <c r="X341" s="309"/>
      <c r="AC341" s="309"/>
    </row>
    <row r="342" spans="2:29" ht="15" customHeight="1">
      <c r="B342" s="461"/>
      <c r="C342" s="460"/>
      <c r="D342" s="297" t="s">
        <v>529</v>
      </c>
      <c r="E342" s="298">
        <v>1</v>
      </c>
      <c r="F342" s="299">
        <v>0</v>
      </c>
      <c r="G342" s="299">
        <v>6</v>
      </c>
      <c r="H342" s="299">
        <v>6</v>
      </c>
      <c r="I342" s="299">
        <v>39</v>
      </c>
      <c r="J342" s="299">
        <v>19</v>
      </c>
      <c r="K342" s="299">
        <v>7</v>
      </c>
      <c r="L342" s="299">
        <v>0.11</v>
      </c>
      <c r="M342" s="299">
        <v>1.9</v>
      </c>
      <c r="N342" s="299">
        <v>2.0099999999999998</v>
      </c>
      <c r="O342" s="299"/>
      <c r="P342" s="299" t="s">
        <v>536</v>
      </c>
      <c r="Q342" s="299">
        <v>0.1</v>
      </c>
      <c r="R342" s="299">
        <v>11.5</v>
      </c>
      <c r="S342" s="300">
        <v>62</v>
      </c>
      <c r="V342" s="309"/>
      <c r="X342" s="309"/>
      <c r="AC342" s="309"/>
    </row>
    <row r="343" spans="2:29" ht="15" customHeight="1">
      <c r="B343" s="461"/>
      <c r="C343" s="458">
        <v>42510</v>
      </c>
      <c r="D343" s="297" t="s">
        <v>492</v>
      </c>
      <c r="E343" s="298">
        <v>1</v>
      </c>
      <c r="F343" s="299">
        <v>0</v>
      </c>
      <c r="G343" s="299">
        <v>5</v>
      </c>
      <c r="H343" s="299">
        <v>5</v>
      </c>
      <c r="I343" s="299">
        <v>37</v>
      </c>
      <c r="J343" s="299">
        <v>14</v>
      </c>
      <c r="K343" s="299">
        <v>10</v>
      </c>
      <c r="L343" s="299">
        <v>0.11</v>
      </c>
      <c r="M343" s="299">
        <v>1.9</v>
      </c>
      <c r="N343" s="299">
        <v>2.0099999999999998</v>
      </c>
      <c r="O343" s="299"/>
      <c r="P343" s="299" t="s">
        <v>493</v>
      </c>
      <c r="Q343" s="299">
        <v>1</v>
      </c>
      <c r="R343" s="299">
        <v>11.2</v>
      </c>
      <c r="S343" s="300">
        <v>57</v>
      </c>
      <c r="V343" s="309"/>
      <c r="X343" s="309"/>
      <c r="AC343" s="309"/>
    </row>
    <row r="344" spans="2:29" ht="15" customHeight="1">
      <c r="B344" s="461"/>
      <c r="C344" s="459"/>
      <c r="D344" s="297" t="s">
        <v>495</v>
      </c>
      <c r="E344" s="298">
        <v>1</v>
      </c>
      <c r="F344" s="299">
        <v>0</v>
      </c>
      <c r="G344" s="299">
        <v>4</v>
      </c>
      <c r="H344" s="299">
        <v>4</v>
      </c>
      <c r="I344" s="299">
        <v>33</v>
      </c>
      <c r="J344" s="299">
        <v>14</v>
      </c>
      <c r="K344" s="299">
        <v>6</v>
      </c>
      <c r="L344" s="299">
        <v>0.13</v>
      </c>
      <c r="M344" s="299">
        <v>2</v>
      </c>
      <c r="N344" s="299">
        <v>2.13</v>
      </c>
      <c r="O344" s="299"/>
      <c r="P344" s="299" t="s">
        <v>493</v>
      </c>
      <c r="Q344" s="299">
        <v>0.8</v>
      </c>
      <c r="R344" s="299">
        <v>11.1</v>
      </c>
      <c r="S344" s="300">
        <v>73</v>
      </c>
      <c r="V344" s="309"/>
      <c r="X344" s="309"/>
      <c r="AC344" s="309"/>
    </row>
    <row r="345" spans="2:29" ht="15" customHeight="1">
      <c r="B345" s="461"/>
      <c r="C345" s="459"/>
      <c r="D345" s="297" t="s">
        <v>497</v>
      </c>
      <c r="E345" s="298">
        <v>0</v>
      </c>
      <c r="F345" s="299">
        <v>0</v>
      </c>
      <c r="G345" s="299">
        <v>4</v>
      </c>
      <c r="H345" s="299">
        <v>4</v>
      </c>
      <c r="I345" s="299">
        <v>31</v>
      </c>
      <c r="J345" s="299">
        <v>16</v>
      </c>
      <c r="K345" s="299">
        <v>6</v>
      </c>
      <c r="L345" s="299">
        <v>0.21</v>
      </c>
      <c r="M345" s="299">
        <v>2</v>
      </c>
      <c r="N345" s="299">
        <v>2.21</v>
      </c>
      <c r="O345" s="299"/>
      <c r="P345" s="299" t="s">
        <v>498</v>
      </c>
      <c r="Q345" s="299">
        <v>1.9</v>
      </c>
      <c r="R345" s="299">
        <v>9.5</v>
      </c>
      <c r="S345" s="300">
        <v>70</v>
      </c>
      <c r="V345" s="309"/>
      <c r="X345" s="309"/>
      <c r="AC345" s="309"/>
    </row>
    <row r="346" spans="2:29" ht="15" customHeight="1">
      <c r="B346" s="461"/>
      <c r="C346" s="459"/>
      <c r="D346" s="297" t="s">
        <v>500</v>
      </c>
      <c r="E346" s="298">
        <v>0</v>
      </c>
      <c r="F346" s="299">
        <v>0</v>
      </c>
      <c r="G346" s="299">
        <v>4</v>
      </c>
      <c r="H346" s="299">
        <v>4</v>
      </c>
      <c r="I346" s="299" t="s">
        <v>501</v>
      </c>
      <c r="J346" s="299">
        <v>12</v>
      </c>
      <c r="K346" s="299">
        <v>9</v>
      </c>
      <c r="L346" s="299">
        <v>0.11</v>
      </c>
      <c r="M346" s="299">
        <v>2</v>
      </c>
      <c r="N346" s="299">
        <v>2.11</v>
      </c>
      <c r="O346" s="299"/>
      <c r="P346" s="299" t="s">
        <v>498</v>
      </c>
      <c r="Q346" s="299">
        <v>1.9</v>
      </c>
      <c r="R346" s="299">
        <v>9.9</v>
      </c>
      <c r="S346" s="300">
        <v>67</v>
      </c>
      <c r="V346" s="309"/>
      <c r="X346" s="309"/>
      <c r="AC346" s="309"/>
    </row>
    <row r="347" spans="2:29" ht="15" customHeight="1">
      <c r="B347" s="461"/>
      <c r="C347" s="459"/>
      <c r="D347" s="297" t="s">
        <v>503</v>
      </c>
      <c r="E347" s="298">
        <v>0</v>
      </c>
      <c r="F347" s="299">
        <v>0</v>
      </c>
      <c r="G347" s="299">
        <v>3</v>
      </c>
      <c r="H347" s="299">
        <v>3</v>
      </c>
      <c r="I347" s="299">
        <v>29</v>
      </c>
      <c r="J347" s="299">
        <v>10</v>
      </c>
      <c r="K347" s="299">
        <v>9</v>
      </c>
      <c r="L347" s="299">
        <v>0.11</v>
      </c>
      <c r="M347" s="299">
        <v>2.0299999999999998</v>
      </c>
      <c r="N347" s="299">
        <v>2.14</v>
      </c>
      <c r="O347" s="299"/>
      <c r="P347" s="299" t="s">
        <v>493</v>
      </c>
      <c r="Q347" s="299">
        <v>1.8</v>
      </c>
      <c r="R347" s="299">
        <v>9.1999999999999993</v>
      </c>
      <c r="S347" s="300">
        <v>64</v>
      </c>
      <c r="V347" s="309"/>
      <c r="X347" s="309"/>
      <c r="Y347" s="309"/>
      <c r="AC347" s="309"/>
    </row>
    <row r="348" spans="2:29" ht="15" customHeight="1">
      <c r="B348" s="461"/>
      <c r="C348" s="459"/>
      <c r="D348" s="297" t="s">
        <v>505</v>
      </c>
      <c r="E348" s="298">
        <v>0</v>
      </c>
      <c r="F348" s="299">
        <v>0</v>
      </c>
      <c r="G348" s="299">
        <v>4</v>
      </c>
      <c r="H348" s="299">
        <v>4</v>
      </c>
      <c r="I348" s="299">
        <v>24</v>
      </c>
      <c r="J348" s="299">
        <v>21</v>
      </c>
      <c r="K348" s="299">
        <v>12</v>
      </c>
      <c r="L348" s="299">
        <v>0.11</v>
      </c>
      <c r="M348" s="299">
        <v>2.12</v>
      </c>
      <c r="N348" s="299">
        <v>2.23</v>
      </c>
      <c r="O348" s="299"/>
      <c r="P348" s="299" t="s">
        <v>493</v>
      </c>
      <c r="Q348" s="299">
        <v>1.8</v>
      </c>
      <c r="R348" s="299">
        <v>10.9</v>
      </c>
      <c r="S348" s="300">
        <v>64</v>
      </c>
      <c r="V348" s="309"/>
      <c r="X348" s="309"/>
      <c r="AC348" s="309"/>
    </row>
    <row r="349" spans="2:29" ht="15" customHeight="1">
      <c r="B349" s="461"/>
      <c r="C349" s="459"/>
      <c r="D349" s="297" t="s">
        <v>508</v>
      </c>
      <c r="E349" s="298">
        <v>0</v>
      </c>
      <c r="F349" s="299">
        <v>1</v>
      </c>
      <c r="G349" s="299">
        <v>6</v>
      </c>
      <c r="H349" s="299">
        <v>7</v>
      </c>
      <c r="I349" s="299">
        <v>25</v>
      </c>
      <c r="J349" s="299">
        <v>22</v>
      </c>
      <c r="K349" s="299">
        <v>15</v>
      </c>
      <c r="L349" s="299">
        <v>0.13</v>
      </c>
      <c r="M349" s="299">
        <v>2.08</v>
      </c>
      <c r="N349" s="299">
        <v>2.21</v>
      </c>
      <c r="O349" s="299"/>
      <c r="P349" s="299" t="s">
        <v>498</v>
      </c>
      <c r="Q349" s="299">
        <v>1.9</v>
      </c>
      <c r="R349" s="299">
        <v>13.9</v>
      </c>
      <c r="S349" s="300">
        <v>59</v>
      </c>
      <c r="V349" s="309"/>
      <c r="X349" s="309"/>
      <c r="AC349" s="309"/>
    </row>
    <row r="350" spans="2:29" ht="15" customHeight="1">
      <c r="B350" s="461"/>
      <c r="C350" s="459"/>
      <c r="D350" s="297" t="s">
        <v>510</v>
      </c>
      <c r="E350" s="298">
        <v>0</v>
      </c>
      <c r="F350" s="299">
        <v>1</v>
      </c>
      <c r="G350" s="299">
        <v>5</v>
      </c>
      <c r="H350" s="299">
        <v>6</v>
      </c>
      <c r="I350" s="299">
        <v>32</v>
      </c>
      <c r="J350" s="299">
        <v>23</v>
      </c>
      <c r="K350" s="299">
        <v>10</v>
      </c>
      <c r="L350" s="299">
        <v>0.09</v>
      </c>
      <c r="M350" s="299">
        <v>1.99</v>
      </c>
      <c r="N350" s="299">
        <v>2.08</v>
      </c>
      <c r="O350" s="299"/>
      <c r="P350" s="299" t="s">
        <v>498</v>
      </c>
      <c r="Q350" s="299">
        <v>2.4</v>
      </c>
      <c r="R350" s="299">
        <v>15.1</v>
      </c>
      <c r="S350" s="300">
        <v>55</v>
      </c>
      <c r="V350" s="309"/>
      <c r="X350" s="309"/>
      <c r="AC350" s="309"/>
    </row>
    <row r="351" spans="2:29" ht="15" customHeight="1">
      <c r="B351" s="461"/>
      <c r="C351" s="459"/>
      <c r="D351" s="297" t="s">
        <v>511</v>
      </c>
      <c r="E351" s="298">
        <v>0</v>
      </c>
      <c r="F351" s="299">
        <v>0</v>
      </c>
      <c r="G351" s="299">
        <v>4</v>
      </c>
      <c r="H351" s="299">
        <v>4</v>
      </c>
      <c r="I351" s="299">
        <v>37</v>
      </c>
      <c r="J351" s="299">
        <v>13</v>
      </c>
      <c r="K351" s="299">
        <v>9</v>
      </c>
      <c r="L351" s="299">
        <v>0.11</v>
      </c>
      <c r="M351" s="299">
        <v>1.92</v>
      </c>
      <c r="N351" s="299">
        <v>2.0299999999999998</v>
      </c>
      <c r="O351" s="299"/>
      <c r="P351" s="299" t="s">
        <v>493</v>
      </c>
      <c r="Q351" s="299">
        <v>1.7</v>
      </c>
      <c r="R351" s="299">
        <v>16.7</v>
      </c>
      <c r="S351" s="300">
        <v>51</v>
      </c>
      <c r="V351" s="309"/>
      <c r="X351" s="309"/>
      <c r="AC351" s="309"/>
    </row>
    <row r="352" spans="2:29" ht="15" customHeight="1" thickBot="1">
      <c r="B352" s="461"/>
      <c r="C352" s="459"/>
      <c r="D352" s="310" t="s">
        <v>512</v>
      </c>
      <c r="E352" s="311">
        <v>0</v>
      </c>
      <c r="F352" s="304">
        <v>0</v>
      </c>
      <c r="G352" s="304">
        <v>4</v>
      </c>
      <c r="H352" s="304">
        <v>4</v>
      </c>
      <c r="I352" s="304">
        <v>40</v>
      </c>
      <c r="J352" s="304">
        <v>10</v>
      </c>
      <c r="K352" s="304">
        <v>3</v>
      </c>
      <c r="L352" s="304">
        <v>0.09</v>
      </c>
      <c r="M352" s="304">
        <v>1.9</v>
      </c>
      <c r="N352" s="304">
        <v>1.99</v>
      </c>
      <c r="O352" s="304"/>
      <c r="P352" s="304" t="s">
        <v>493</v>
      </c>
      <c r="Q352" s="304">
        <v>2.5</v>
      </c>
      <c r="R352" s="304">
        <v>17.2</v>
      </c>
      <c r="S352" s="305">
        <v>46</v>
      </c>
      <c r="V352" s="309"/>
      <c r="X352" s="309"/>
      <c r="AC352" s="309"/>
    </row>
    <row r="353" spans="2:52" ht="15" customHeight="1">
      <c r="B353" s="463"/>
      <c r="C353" s="459"/>
      <c r="D353" s="293" t="s">
        <v>514</v>
      </c>
      <c r="E353" s="294">
        <v>0</v>
      </c>
      <c r="F353" s="295">
        <v>0</v>
      </c>
      <c r="G353" s="295">
        <v>3</v>
      </c>
      <c r="H353" s="295">
        <v>3</v>
      </c>
      <c r="I353" s="295">
        <v>40</v>
      </c>
      <c r="J353" s="295">
        <v>15</v>
      </c>
      <c r="K353" s="295">
        <v>7</v>
      </c>
      <c r="L353" s="295">
        <v>0.1</v>
      </c>
      <c r="M353" s="295">
        <v>1.88</v>
      </c>
      <c r="N353" s="295">
        <v>1.98</v>
      </c>
      <c r="O353" s="295"/>
      <c r="P353" s="295" t="s">
        <v>539</v>
      </c>
      <c r="Q353" s="295">
        <v>1.4</v>
      </c>
      <c r="R353" s="295">
        <v>17.899999999999999</v>
      </c>
      <c r="S353" s="296">
        <v>41</v>
      </c>
      <c r="V353" s="309"/>
      <c r="X353" s="309"/>
      <c r="AC353" s="309"/>
    </row>
    <row r="354" spans="2:52" ht="15" customHeight="1">
      <c r="B354" s="463"/>
      <c r="C354" s="459"/>
      <c r="D354" s="297" t="s">
        <v>516</v>
      </c>
      <c r="E354" s="298">
        <v>0</v>
      </c>
      <c r="F354" s="299">
        <v>0</v>
      </c>
      <c r="G354" s="299">
        <v>4</v>
      </c>
      <c r="H354" s="299">
        <v>4</v>
      </c>
      <c r="I354" s="299">
        <v>40</v>
      </c>
      <c r="J354" s="299">
        <v>11</v>
      </c>
      <c r="K354" s="299">
        <v>8</v>
      </c>
      <c r="L354" s="299">
        <v>0.1</v>
      </c>
      <c r="M354" s="299">
        <v>1.88</v>
      </c>
      <c r="N354" s="299">
        <v>1.98</v>
      </c>
      <c r="O354" s="299"/>
      <c r="P354" s="299" t="s">
        <v>506</v>
      </c>
      <c r="Q354" s="299">
        <v>1</v>
      </c>
      <c r="R354" s="299">
        <v>18.8</v>
      </c>
      <c r="S354" s="300">
        <v>43</v>
      </c>
      <c r="V354" s="309"/>
      <c r="X354" s="309"/>
    </row>
    <row r="355" spans="2:52" ht="15" customHeight="1">
      <c r="B355" s="463"/>
      <c r="C355" s="459"/>
      <c r="D355" s="297" t="s">
        <v>517</v>
      </c>
      <c r="E355" s="298">
        <v>0</v>
      </c>
      <c r="F355" s="299">
        <v>0</v>
      </c>
      <c r="G355" s="299">
        <v>3</v>
      </c>
      <c r="H355" s="299">
        <v>3</v>
      </c>
      <c r="I355" s="299">
        <v>44</v>
      </c>
      <c r="J355" s="299">
        <v>6</v>
      </c>
      <c r="K355" s="299">
        <v>2</v>
      </c>
      <c r="L355" s="299">
        <v>0.09</v>
      </c>
      <c r="M355" s="299">
        <v>1.87</v>
      </c>
      <c r="N355" s="299">
        <v>1.96</v>
      </c>
      <c r="O355" s="299"/>
      <c r="P355" s="299" t="s">
        <v>538</v>
      </c>
      <c r="Q355" s="299">
        <v>2.4</v>
      </c>
      <c r="R355" s="299">
        <v>19.2</v>
      </c>
      <c r="S355" s="300">
        <v>45</v>
      </c>
      <c r="V355" s="309"/>
      <c r="X355" s="309"/>
    </row>
    <row r="356" spans="2:52" ht="15" customHeight="1">
      <c r="B356" s="463"/>
      <c r="C356" s="459"/>
      <c r="D356" s="297" t="s">
        <v>519</v>
      </c>
      <c r="E356" s="298">
        <v>1</v>
      </c>
      <c r="F356" s="299">
        <v>0</v>
      </c>
      <c r="G356" s="299">
        <v>3</v>
      </c>
      <c r="H356" s="299">
        <v>3</v>
      </c>
      <c r="I356" s="299">
        <v>46</v>
      </c>
      <c r="J356" s="299">
        <v>22</v>
      </c>
      <c r="K356" s="299">
        <v>5</v>
      </c>
      <c r="L356" s="299">
        <v>0.09</v>
      </c>
      <c r="M356" s="299">
        <v>1.87</v>
      </c>
      <c r="N356" s="299">
        <v>1.96</v>
      </c>
      <c r="O356" s="299"/>
      <c r="P356" s="299" t="s">
        <v>538</v>
      </c>
      <c r="Q356" s="299">
        <v>2.9</v>
      </c>
      <c r="R356" s="299">
        <v>18.7</v>
      </c>
      <c r="S356" s="300">
        <v>48</v>
      </c>
      <c r="V356" s="309"/>
      <c r="X356" s="309"/>
      <c r="AC356" s="309"/>
      <c r="AD356" s="309"/>
      <c r="AE356" s="309"/>
      <c r="AF356" s="309"/>
      <c r="AG356" s="309"/>
      <c r="AH356" s="309"/>
      <c r="AI356" s="309"/>
      <c r="AJ356" s="309"/>
      <c r="AK356" s="309"/>
      <c r="AL356" s="309"/>
      <c r="AM356" s="309"/>
      <c r="AN356" s="309"/>
      <c r="AO356" s="309"/>
      <c r="AP356" s="309"/>
      <c r="AQ356" s="309"/>
      <c r="AR356" s="309"/>
      <c r="AS356" s="309"/>
      <c r="AT356" s="309"/>
      <c r="AU356" s="309"/>
      <c r="AV356" s="309"/>
      <c r="AW356" s="309"/>
      <c r="AX356" s="309"/>
      <c r="AY356" s="309"/>
      <c r="AZ356" s="309"/>
    </row>
    <row r="357" spans="2:52" ht="15" customHeight="1">
      <c r="B357" s="463"/>
      <c r="C357" s="459"/>
      <c r="D357" s="297" t="s">
        <v>520</v>
      </c>
      <c r="E357" s="298">
        <v>1</v>
      </c>
      <c r="F357" s="299">
        <v>0</v>
      </c>
      <c r="G357" s="299">
        <v>4</v>
      </c>
      <c r="H357" s="299">
        <v>4</v>
      </c>
      <c r="I357" s="299">
        <v>45</v>
      </c>
      <c r="J357" s="299">
        <v>11</v>
      </c>
      <c r="K357" s="299">
        <v>2</v>
      </c>
      <c r="L357" s="299">
        <v>0.11</v>
      </c>
      <c r="M357" s="299">
        <v>1.87</v>
      </c>
      <c r="N357" s="299">
        <v>1.98</v>
      </c>
      <c r="O357" s="299"/>
      <c r="P357" s="299" t="s">
        <v>535</v>
      </c>
      <c r="Q357" s="299">
        <v>2.4</v>
      </c>
      <c r="R357" s="299">
        <v>18.899999999999999</v>
      </c>
      <c r="S357" s="300">
        <v>50</v>
      </c>
      <c r="V357" s="309"/>
      <c r="X357" s="309"/>
      <c r="AC357" s="309"/>
      <c r="AD357" s="309"/>
      <c r="AE357" s="309"/>
      <c r="AF357" s="309"/>
      <c r="AG357" s="309"/>
      <c r="AH357" s="309"/>
      <c r="AI357" s="309"/>
      <c r="AJ357" s="309"/>
      <c r="AK357" s="309"/>
      <c r="AL357" s="309"/>
      <c r="AM357" s="309"/>
      <c r="AN357" s="309"/>
      <c r="AO357" s="309"/>
      <c r="AP357" s="309"/>
      <c r="AQ357" s="309"/>
      <c r="AR357" s="309"/>
      <c r="AS357" s="309"/>
      <c r="AT357" s="309"/>
      <c r="AU357" s="309"/>
      <c r="AV357" s="309"/>
      <c r="AW357" s="309"/>
      <c r="AX357" s="309"/>
      <c r="AY357" s="309"/>
      <c r="AZ357" s="309"/>
    </row>
    <row r="358" spans="2:52" ht="15" customHeight="1">
      <c r="B358" s="463"/>
      <c r="C358" s="459"/>
      <c r="D358" s="297" t="s">
        <v>521</v>
      </c>
      <c r="E358" s="298">
        <v>1</v>
      </c>
      <c r="F358" s="299">
        <v>0</v>
      </c>
      <c r="G358" s="299">
        <v>3</v>
      </c>
      <c r="H358" s="299">
        <v>3</v>
      </c>
      <c r="I358" s="299">
        <v>45</v>
      </c>
      <c r="J358" s="299">
        <v>16</v>
      </c>
      <c r="K358" s="299">
        <v>7</v>
      </c>
      <c r="L358" s="299">
        <v>0.11</v>
      </c>
      <c r="M358" s="299">
        <v>1.87</v>
      </c>
      <c r="N358" s="299">
        <v>1.98</v>
      </c>
      <c r="O358" s="299"/>
      <c r="P358" s="299" t="s">
        <v>518</v>
      </c>
      <c r="Q358" s="299">
        <v>1.7</v>
      </c>
      <c r="R358" s="299">
        <v>19.2</v>
      </c>
      <c r="S358" s="300">
        <v>56</v>
      </c>
      <c r="V358" s="309"/>
      <c r="X358" s="309"/>
      <c r="AC358" s="309"/>
      <c r="AD358" s="309"/>
      <c r="AE358" s="309"/>
      <c r="AF358" s="309"/>
      <c r="AG358" s="309"/>
      <c r="AH358" s="309"/>
      <c r="AI358" s="309"/>
      <c r="AJ358" s="309"/>
      <c r="AK358" s="309"/>
      <c r="AL358" s="309"/>
      <c r="AM358" s="309"/>
      <c r="AN358" s="309"/>
      <c r="AO358" s="309"/>
      <c r="AP358" s="309"/>
      <c r="AQ358" s="309"/>
      <c r="AR358" s="309"/>
      <c r="AS358" s="309"/>
      <c r="AT358" s="309"/>
      <c r="AU358" s="309"/>
      <c r="AV358" s="309"/>
      <c r="AW358" s="309"/>
      <c r="AX358" s="309"/>
      <c r="AY358" s="309"/>
      <c r="AZ358" s="309"/>
    </row>
    <row r="359" spans="2:52" ht="15" customHeight="1">
      <c r="B359" s="463"/>
      <c r="C359" s="459"/>
      <c r="D359" s="297" t="s">
        <v>522</v>
      </c>
      <c r="E359" s="298">
        <v>1</v>
      </c>
      <c r="F359" s="299">
        <v>0</v>
      </c>
      <c r="G359" s="299">
        <v>4</v>
      </c>
      <c r="H359" s="299">
        <v>4</v>
      </c>
      <c r="I359" s="299">
        <v>43</v>
      </c>
      <c r="J359" s="299">
        <v>10</v>
      </c>
      <c r="K359" s="299">
        <v>5</v>
      </c>
      <c r="L359" s="299">
        <v>0.09</v>
      </c>
      <c r="M359" s="299">
        <v>1.88</v>
      </c>
      <c r="N359" s="299">
        <v>1.97</v>
      </c>
      <c r="O359" s="299"/>
      <c r="P359" s="299" t="s">
        <v>538</v>
      </c>
      <c r="Q359" s="299">
        <v>1.9</v>
      </c>
      <c r="R359" s="299">
        <v>18.3</v>
      </c>
      <c r="S359" s="300">
        <v>58</v>
      </c>
      <c r="V359" s="309"/>
      <c r="X359" s="309"/>
      <c r="AC359" s="309"/>
      <c r="AD359" s="309"/>
      <c r="AE359" s="309"/>
      <c r="AF359" s="309"/>
      <c r="AG359" s="309"/>
      <c r="AH359" s="309"/>
      <c r="AI359" s="309"/>
      <c r="AJ359" s="309"/>
      <c r="AK359" s="309"/>
      <c r="AL359" s="309"/>
      <c r="AM359" s="309"/>
      <c r="AN359" s="309"/>
      <c r="AO359" s="309"/>
      <c r="AP359" s="309"/>
      <c r="AQ359" s="309"/>
      <c r="AR359" s="309"/>
      <c r="AS359" s="309"/>
      <c r="AT359" s="309"/>
      <c r="AU359" s="309"/>
      <c r="AV359" s="309"/>
      <c r="AW359" s="309"/>
      <c r="AX359" s="309"/>
      <c r="AY359" s="309"/>
      <c r="AZ359" s="309"/>
    </row>
    <row r="360" spans="2:52" ht="15" customHeight="1">
      <c r="B360" s="463"/>
      <c r="C360" s="459"/>
      <c r="D360" s="297" t="s">
        <v>523</v>
      </c>
      <c r="E360" s="298">
        <v>1</v>
      </c>
      <c r="F360" s="299">
        <v>0</v>
      </c>
      <c r="G360" s="299">
        <v>4</v>
      </c>
      <c r="H360" s="299">
        <v>4</v>
      </c>
      <c r="I360" s="299">
        <v>41</v>
      </c>
      <c r="J360" s="299">
        <v>15</v>
      </c>
      <c r="K360" s="299">
        <v>6</v>
      </c>
      <c r="L360" s="299">
        <v>0.1</v>
      </c>
      <c r="M360" s="299">
        <v>1.88</v>
      </c>
      <c r="N360" s="299">
        <v>1.98</v>
      </c>
      <c r="O360" s="299"/>
      <c r="P360" s="299" t="s">
        <v>530</v>
      </c>
      <c r="Q360" s="299">
        <v>1.8</v>
      </c>
      <c r="R360" s="299">
        <v>17.399999999999999</v>
      </c>
      <c r="S360" s="300">
        <v>62</v>
      </c>
      <c r="V360" s="309"/>
      <c r="X360" s="309"/>
      <c r="AC360" s="309"/>
      <c r="AD360" s="309"/>
      <c r="AE360" s="309"/>
      <c r="AF360" s="309"/>
      <c r="AG360" s="309"/>
      <c r="AH360" s="309"/>
      <c r="AI360" s="309"/>
      <c r="AJ360" s="309"/>
      <c r="AK360" s="309"/>
      <c r="AL360" s="309"/>
      <c r="AM360" s="309"/>
      <c r="AN360" s="309"/>
      <c r="AO360" s="309"/>
      <c r="AP360" s="309"/>
      <c r="AQ360" s="309"/>
      <c r="AR360" s="309"/>
      <c r="AS360" s="309"/>
      <c r="AT360" s="309"/>
      <c r="AU360" s="309"/>
      <c r="AV360" s="309"/>
      <c r="AW360" s="309"/>
      <c r="AX360" s="309"/>
      <c r="AY360" s="309"/>
      <c r="AZ360" s="309"/>
    </row>
    <row r="361" spans="2:52" ht="15" customHeight="1">
      <c r="B361" s="463"/>
      <c r="C361" s="459"/>
      <c r="D361" s="297" t="s">
        <v>524</v>
      </c>
      <c r="E361" s="298">
        <v>0</v>
      </c>
      <c r="F361" s="299">
        <v>0</v>
      </c>
      <c r="G361" s="299">
        <v>4</v>
      </c>
      <c r="H361" s="299">
        <v>4</v>
      </c>
      <c r="I361" s="299">
        <v>38</v>
      </c>
      <c r="J361" s="299">
        <v>15</v>
      </c>
      <c r="K361" s="299">
        <v>4</v>
      </c>
      <c r="L361" s="299">
        <v>0.12</v>
      </c>
      <c r="M361" s="299">
        <v>1.87</v>
      </c>
      <c r="N361" s="299">
        <v>1.99</v>
      </c>
      <c r="O361" s="299"/>
      <c r="P361" s="299" t="s">
        <v>530</v>
      </c>
      <c r="Q361" s="299">
        <v>1.8</v>
      </c>
      <c r="R361" s="299">
        <v>16.2</v>
      </c>
      <c r="S361" s="300">
        <v>65</v>
      </c>
      <c r="V361" s="309"/>
      <c r="X361" s="309"/>
      <c r="AC361" s="309"/>
      <c r="AD361" s="309"/>
      <c r="AE361" s="309"/>
      <c r="AF361" s="309"/>
      <c r="AG361" s="309"/>
      <c r="AH361" s="309"/>
      <c r="AI361" s="309"/>
      <c r="AJ361" s="309"/>
      <c r="AK361" s="309"/>
      <c r="AL361" s="309"/>
      <c r="AM361" s="309"/>
      <c r="AN361" s="309"/>
      <c r="AO361" s="309"/>
      <c r="AP361" s="309"/>
      <c r="AQ361" s="309"/>
      <c r="AR361" s="309"/>
      <c r="AS361" s="309"/>
      <c r="AT361" s="309"/>
      <c r="AU361" s="309"/>
      <c r="AV361" s="309"/>
      <c r="AW361" s="309"/>
      <c r="AX361" s="309"/>
      <c r="AY361" s="309"/>
      <c r="AZ361" s="309"/>
    </row>
    <row r="362" spans="2:52" ht="15" customHeight="1">
      <c r="B362" s="463"/>
      <c r="C362" s="459"/>
      <c r="D362" s="297" t="s">
        <v>525</v>
      </c>
      <c r="E362" s="298">
        <v>1</v>
      </c>
      <c r="F362" s="299">
        <v>0</v>
      </c>
      <c r="G362" s="299">
        <v>3</v>
      </c>
      <c r="H362" s="299">
        <v>3</v>
      </c>
      <c r="I362" s="299">
        <v>39</v>
      </c>
      <c r="J362" s="299">
        <v>11</v>
      </c>
      <c r="K362" s="299">
        <v>3</v>
      </c>
      <c r="L362" s="299">
        <v>0.11</v>
      </c>
      <c r="M362" s="299">
        <v>1.88</v>
      </c>
      <c r="N362" s="299">
        <v>1.99</v>
      </c>
      <c r="O362" s="299"/>
      <c r="P362" s="299" t="s">
        <v>530</v>
      </c>
      <c r="Q362" s="299">
        <v>1.5</v>
      </c>
      <c r="R362" s="299">
        <v>15.3</v>
      </c>
      <c r="S362" s="300">
        <v>68</v>
      </c>
      <c r="V362" s="309"/>
      <c r="X362" s="309"/>
      <c r="AC362" s="309"/>
      <c r="AD362" s="309"/>
      <c r="AE362" s="309"/>
      <c r="AF362" s="309"/>
      <c r="AG362" s="309"/>
      <c r="AH362" s="309"/>
      <c r="AI362" s="309"/>
      <c r="AJ362" s="309"/>
      <c r="AK362" s="309"/>
      <c r="AL362" s="309"/>
      <c r="AM362" s="309"/>
      <c r="AN362" s="309"/>
      <c r="AO362" s="309"/>
      <c r="AP362" s="309"/>
      <c r="AQ362" s="309"/>
      <c r="AR362" s="309"/>
      <c r="AS362" s="309"/>
      <c r="AT362" s="309"/>
      <c r="AU362" s="309"/>
      <c r="AV362" s="309"/>
      <c r="AW362" s="309"/>
      <c r="AX362" s="309"/>
      <c r="AY362" s="309"/>
      <c r="AZ362" s="309"/>
    </row>
    <row r="363" spans="2:52" ht="15" customHeight="1">
      <c r="B363" s="463"/>
      <c r="C363" s="459"/>
      <c r="D363" s="297" t="s">
        <v>526</v>
      </c>
      <c r="E363" s="298">
        <v>1</v>
      </c>
      <c r="F363" s="299">
        <v>0</v>
      </c>
      <c r="G363" s="299">
        <v>5</v>
      </c>
      <c r="H363" s="299">
        <v>5</v>
      </c>
      <c r="I363" s="299">
        <v>39</v>
      </c>
      <c r="J363" s="299">
        <v>9</v>
      </c>
      <c r="K363" s="299">
        <v>5</v>
      </c>
      <c r="L363" s="299">
        <v>0.09</v>
      </c>
      <c r="M363" s="299">
        <v>1.88</v>
      </c>
      <c r="N363" s="299">
        <v>1.97</v>
      </c>
      <c r="O363" s="299"/>
      <c r="P363" s="299" t="s">
        <v>535</v>
      </c>
      <c r="Q363" s="299">
        <v>1.1000000000000001</v>
      </c>
      <c r="R363" s="299">
        <v>14.8</v>
      </c>
      <c r="S363" s="300">
        <v>64</v>
      </c>
      <c r="V363" s="309"/>
      <c r="X363" s="309"/>
      <c r="AC363" s="309"/>
      <c r="AD363" s="309"/>
      <c r="AE363" s="309"/>
      <c r="AF363" s="309"/>
      <c r="AG363" s="309"/>
      <c r="AH363" s="309"/>
      <c r="AI363" s="309"/>
      <c r="AJ363" s="309"/>
      <c r="AK363" s="309"/>
      <c r="AL363" s="309"/>
      <c r="AM363" s="309"/>
      <c r="AN363" s="309"/>
      <c r="AO363" s="309"/>
      <c r="AP363" s="309"/>
      <c r="AQ363" s="309"/>
      <c r="AR363" s="309"/>
      <c r="AS363" s="309"/>
      <c r="AT363" s="309"/>
      <c r="AU363" s="309"/>
      <c r="AV363" s="309"/>
      <c r="AW363" s="309"/>
      <c r="AX363" s="309"/>
      <c r="AY363" s="309"/>
      <c r="AZ363" s="309"/>
    </row>
    <row r="364" spans="2:52" ht="15" customHeight="1">
      <c r="B364" s="463"/>
      <c r="C364" s="459"/>
      <c r="D364" s="297" t="s">
        <v>527</v>
      </c>
      <c r="E364" s="298">
        <v>2</v>
      </c>
      <c r="F364" s="299">
        <v>0</v>
      </c>
      <c r="G364" s="299">
        <v>7</v>
      </c>
      <c r="H364" s="299">
        <v>7</v>
      </c>
      <c r="I364" s="299">
        <v>35</v>
      </c>
      <c r="J364" s="299">
        <v>16</v>
      </c>
      <c r="K364" s="299">
        <v>1</v>
      </c>
      <c r="L364" s="299">
        <v>0.1</v>
      </c>
      <c r="M364" s="299">
        <v>1.88</v>
      </c>
      <c r="N364" s="299">
        <v>1.98</v>
      </c>
      <c r="O364" s="299"/>
      <c r="P364" s="299" t="s">
        <v>506</v>
      </c>
      <c r="Q364" s="299">
        <v>1.5</v>
      </c>
      <c r="R364" s="299">
        <v>14.8</v>
      </c>
      <c r="S364" s="300">
        <v>67</v>
      </c>
      <c r="V364" s="309"/>
      <c r="X364" s="309"/>
      <c r="AC364" s="309"/>
      <c r="AD364" s="309"/>
      <c r="AE364" s="309"/>
      <c r="AF364" s="309"/>
      <c r="AG364" s="309"/>
      <c r="AH364" s="309"/>
      <c r="AI364" s="309"/>
      <c r="AJ364" s="309"/>
      <c r="AK364" s="309"/>
      <c r="AL364" s="309"/>
      <c r="AM364" s="309"/>
      <c r="AN364" s="309"/>
      <c r="AO364" s="309"/>
      <c r="AP364" s="309"/>
      <c r="AQ364" s="309"/>
      <c r="AR364" s="309"/>
      <c r="AS364" s="309"/>
      <c r="AT364" s="309"/>
      <c r="AU364" s="309"/>
      <c r="AV364" s="309"/>
      <c r="AW364" s="309"/>
      <c r="AX364" s="309"/>
      <c r="AY364" s="309"/>
      <c r="AZ364" s="309"/>
    </row>
    <row r="365" spans="2:52" ht="15" customHeight="1">
      <c r="B365" s="463"/>
      <c r="C365" s="459"/>
      <c r="D365" s="297" t="s">
        <v>528</v>
      </c>
      <c r="E365" s="298">
        <v>2</v>
      </c>
      <c r="F365" s="299">
        <v>0</v>
      </c>
      <c r="G365" s="299">
        <v>6</v>
      </c>
      <c r="H365" s="299">
        <v>6</v>
      </c>
      <c r="I365" s="299">
        <v>33</v>
      </c>
      <c r="J365" s="299">
        <v>21</v>
      </c>
      <c r="K365" s="299">
        <v>10</v>
      </c>
      <c r="L365" s="299">
        <v>0.1</v>
      </c>
      <c r="M365" s="299">
        <v>1.88</v>
      </c>
      <c r="N365" s="299">
        <v>1.98</v>
      </c>
      <c r="O365" s="299"/>
      <c r="P365" s="299" t="s">
        <v>498</v>
      </c>
      <c r="Q365" s="299">
        <v>1.2</v>
      </c>
      <c r="R365" s="299">
        <v>14.8</v>
      </c>
      <c r="S365" s="300">
        <v>67</v>
      </c>
      <c r="V365" s="309"/>
      <c r="X365" s="309"/>
      <c r="AC365" s="309"/>
      <c r="AD365" s="309"/>
      <c r="AE365" s="309"/>
      <c r="AF365" s="309"/>
      <c r="AG365" s="309"/>
      <c r="AH365" s="309"/>
      <c r="AI365" s="309"/>
      <c r="AJ365" s="309"/>
      <c r="AK365" s="309"/>
      <c r="AL365" s="309"/>
      <c r="AM365" s="309"/>
      <c r="AN365" s="309"/>
      <c r="AO365" s="309"/>
      <c r="AP365" s="309"/>
      <c r="AQ365" s="309"/>
      <c r="AR365" s="309"/>
      <c r="AS365" s="309"/>
      <c r="AT365" s="309"/>
      <c r="AU365" s="309"/>
      <c r="AV365" s="309"/>
      <c r="AW365" s="309"/>
      <c r="AX365" s="309"/>
      <c r="AY365" s="309"/>
      <c r="AZ365" s="309"/>
    </row>
    <row r="366" spans="2:52" ht="15" customHeight="1">
      <c r="B366" s="463"/>
      <c r="C366" s="460"/>
      <c r="D366" s="312" t="s">
        <v>529</v>
      </c>
      <c r="E366" s="313">
        <v>2</v>
      </c>
      <c r="F366" s="314">
        <v>0</v>
      </c>
      <c r="G366" s="314">
        <v>5</v>
      </c>
      <c r="H366" s="314">
        <v>5</v>
      </c>
      <c r="I366" s="314">
        <v>33</v>
      </c>
      <c r="J366" s="314">
        <v>12</v>
      </c>
      <c r="K366" s="314">
        <v>10</v>
      </c>
      <c r="L366" s="314">
        <v>0.08</v>
      </c>
      <c r="M366" s="314">
        <v>1.88</v>
      </c>
      <c r="N366" s="314">
        <v>1.96</v>
      </c>
      <c r="O366" s="314"/>
      <c r="P366" s="314" t="s">
        <v>493</v>
      </c>
      <c r="Q366" s="314">
        <v>1.3</v>
      </c>
      <c r="R366" s="314">
        <v>13.4</v>
      </c>
      <c r="S366" s="315">
        <v>65</v>
      </c>
      <c r="V366" s="309"/>
      <c r="X366" s="309"/>
      <c r="AC366" s="309"/>
      <c r="AD366" s="309"/>
      <c r="AE366" s="309"/>
      <c r="AF366" s="309"/>
      <c r="AG366" s="309"/>
      <c r="AH366" s="309"/>
      <c r="AI366" s="309"/>
      <c r="AJ366" s="309"/>
      <c r="AK366" s="309"/>
      <c r="AL366" s="309"/>
      <c r="AM366" s="309"/>
      <c r="AN366" s="309"/>
      <c r="AO366" s="309"/>
      <c r="AP366" s="309"/>
      <c r="AQ366" s="309"/>
      <c r="AR366" s="309"/>
      <c r="AS366" s="309"/>
      <c r="AT366" s="309"/>
      <c r="AU366" s="309"/>
      <c r="AV366" s="309"/>
      <c r="AW366" s="309"/>
      <c r="AX366" s="309"/>
      <c r="AY366" s="309"/>
      <c r="AZ366" s="309"/>
    </row>
    <row r="367" spans="2:52" ht="15" customHeight="1">
      <c r="B367" s="455"/>
      <c r="C367" s="458">
        <v>42572</v>
      </c>
      <c r="D367" s="293" t="s">
        <v>492</v>
      </c>
      <c r="E367" s="294">
        <v>0</v>
      </c>
      <c r="F367" s="295">
        <v>0</v>
      </c>
      <c r="G367" s="295">
        <v>9</v>
      </c>
      <c r="H367" s="295">
        <v>9</v>
      </c>
      <c r="I367" s="295">
        <v>26</v>
      </c>
      <c r="J367" s="295">
        <v>9</v>
      </c>
      <c r="K367" s="295">
        <v>6</v>
      </c>
      <c r="L367" s="295">
        <v>0.02</v>
      </c>
      <c r="M367" s="295">
        <v>1.85</v>
      </c>
      <c r="N367" s="295">
        <v>1.87</v>
      </c>
      <c r="O367" s="295"/>
      <c r="P367" s="295" t="s">
        <v>506</v>
      </c>
      <c r="Q367" s="295">
        <v>1.3</v>
      </c>
      <c r="R367" s="295">
        <v>21.1</v>
      </c>
      <c r="S367" s="296">
        <v>92</v>
      </c>
      <c r="U367" t="s">
        <v>540</v>
      </c>
      <c r="V367" s="309"/>
      <c r="W367" s="309"/>
      <c r="X367" s="309"/>
      <c r="AC367" s="309"/>
      <c r="AD367" s="309"/>
      <c r="AE367" s="309"/>
      <c r="AF367" s="309"/>
      <c r="AG367" s="309"/>
      <c r="AH367" s="309"/>
      <c r="AI367" s="309"/>
      <c r="AJ367" s="309"/>
      <c r="AK367" s="309"/>
      <c r="AL367" s="309"/>
      <c r="AM367" s="309"/>
      <c r="AN367" s="309"/>
      <c r="AO367" s="309"/>
      <c r="AP367" s="309"/>
      <c r="AQ367" s="309"/>
      <c r="AR367" s="309"/>
      <c r="AS367" s="309"/>
      <c r="AT367" s="309"/>
      <c r="AU367" s="309"/>
      <c r="AV367" s="309"/>
      <c r="AW367" s="309"/>
      <c r="AX367" s="309"/>
      <c r="AY367" s="309"/>
      <c r="AZ367" s="309"/>
    </row>
    <row r="368" spans="2:52" ht="15" customHeight="1">
      <c r="B368" s="456"/>
      <c r="C368" s="459"/>
      <c r="D368" s="297" t="s">
        <v>495</v>
      </c>
      <c r="E368" s="298">
        <v>0</v>
      </c>
      <c r="F368" s="299">
        <v>0</v>
      </c>
      <c r="G368" s="299">
        <v>9</v>
      </c>
      <c r="H368" s="299">
        <v>9</v>
      </c>
      <c r="I368" s="299">
        <v>20</v>
      </c>
      <c r="J368" s="299">
        <v>11</v>
      </c>
      <c r="K368" s="299">
        <v>7</v>
      </c>
      <c r="L368" s="299">
        <v>0.02</v>
      </c>
      <c r="M368" s="299">
        <v>1.87</v>
      </c>
      <c r="N368" s="299">
        <v>1.89</v>
      </c>
      <c r="O368" s="299"/>
      <c r="P368" s="299" t="s">
        <v>498</v>
      </c>
      <c r="Q368" s="299">
        <v>0.8</v>
      </c>
      <c r="R368" s="299">
        <v>21.2</v>
      </c>
      <c r="S368" s="300">
        <v>88</v>
      </c>
      <c r="U368" t="s">
        <v>541</v>
      </c>
      <c r="V368" s="309"/>
      <c r="W368" s="309"/>
      <c r="X368" s="309"/>
      <c r="AN368" s="309"/>
      <c r="AO368" s="309"/>
      <c r="AP368" s="309"/>
      <c r="AQ368" s="309"/>
      <c r="AR368" s="309"/>
      <c r="AS368" s="309"/>
      <c r="AT368" s="309"/>
      <c r="AU368" s="309"/>
      <c r="AV368" s="309"/>
      <c r="AW368" s="309"/>
      <c r="AX368" s="309"/>
      <c r="AY368" s="309"/>
      <c r="AZ368" s="309"/>
    </row>
    <row r="369" spans="2:52" ht="15" customHeight="1">
      <c r="B369" s="456"/>
      <c r="C369" s="459"/>
      <c r="D369" s="297" t="s">
        <v>497</v>
      </c>
      <c r="E369" s="298">
        <v>0</v>
      </c>
      <c r="F369" s="299">
        <v>0</v>
      </c>
      <c r="G369" s="299">
        <v>8</v>
      </c>
      <c r="H369" s="299">
        <v>8</v>
      </c>
      <c r="I369" s="299">
        <v>17</v>
      </c>
      <c r="J369" s="299">
        <v>13</v>
      </c>
      <c r="K369" s="299">
        <v>8</v>
      </c>
      <c r="L369" s="299">
        <v>0.02</v>
      </c>
      <c r="M369" s="299">
        <v>1.88</v>
      </c>
      <c r="N369" s="299">
        <v>1.9</v>
      </c>
      <c r="O369" s="299"/>
      <c r="P369" s="299" t="s">
        <v>493</v>
      </c>
      <c r="Q369" s="299">
        <v>1</v>
      </c>
      <c r="R369" s="299">
        <v>20.9</v>
      </c>
      <c r="S369" s="300">
        <v>85</v>
      </c>
      <c r="U369" t="s">
        <v>542</v>
      </c>
      <c r="V369" s="309"/>
      <c r="W369" s="309"/>
      <c r="X369" s="309"/>
      <c r="AN369" s="309"/>
      <c r="AO369" s="309"/>
      <c r="AP369" s="309"/>
      <c r="AQ369" s="309"/>
      <c r="AR369" s="309"/>
      <c r="AS369" s="309"/>
      <c r="AT369" s="309"/>
      <c r="AU369" s="309"/>
      <c r="AV369" s="309"/>
      <c r="AW369" s="309"/>
      <c r="AX369" s="309"/>
      <c r="AY369" s="309"/>
      <c r="AZ369" s="309"/>
    </row>
    <row r="370" spans="2:52" ht="15" customHeight="1">
      <c r="B370" s="456"/>
      <c r="C370" s="459"/>
      <c r="D370" s="297" t="s">
        <v>500</v>
      </c>
      <c r="E370" s="298">
        <v>0</v>
      </c>
      <c r="F370" s="299">
        <v>0</v>
      </c>
      <c r="G370" s="299">
        <v>8</v>
      </c>
      <c r="H370" s="299">
        <v>8</v>
      </c>
      <c r="I370" s="299">
        <v>15</v>
      </c>
      <c r="J370" s="299">
        <v>16</v>
      </c>
      <c r="K370" s="299">
        <v>1</v>
      </c>
      <c r="L370" s="299">
        <v>0.03</v>
      </c>
      <c r="M370" s="299">
        <v>1.92</v>
      </c>
      <c r="N370" s="299">
        <v>1.95</v>
      </c>
      <c r="O370" s="299"/>
      <c r="P370" s="299" t="s">
        <v>498</v>
      </c>
      <c r="Q370" s="299">
        <v>1.4</v>
      </c>
      <c r="R370" s="299">
        <v>21</v>
      </c>
      <c r="S370" s="300">
        <v>89</v>
      </c>
      <c r="U370" t="s">
        <v>543</v>
      </c>
      <c r="V370" s="309"/>
      <c r="W370" s="309"/>
      <c r="X370" s="309"/>
      <c r="AO370" s="309"/>
      <c r="AP370" s="309"/>
      <c r="AQ370" s="309"/>
      <c r="AR370" s="309"/>
      <c r="AS370" s="309"/>
      <c r="AT370" s="309"/>
      <c r="AU370" s="309"/>
      <c r="AV370" s="309"/>
      <c r="AW370" s="309"/>
      <c r="AX370" s="309"/>
      <c r="AY370" s="309"/>
      <c r="AZ370" s="309"/>
    </row>
    <row r="371" spans="2:52" ht="15" customHeight="1">
      <c r="B371" s="456"/>
      <c r="C371" s="459"/>
      <c r="D371" s="297" t="s">
        <v>503</v>
      </c>
      <c r="E371" s="298">
        <v>0</v>
      </c>
      <c r="F371" s="299">
        <v>0</v>
      </c>
      <c r="G371" s="299">
        <v>9</v>
      </c>
      <c r="H371" s="299">
        <v>9</v>
      </c>
      <c r="I371" s="299">
        <v>13</v>
      </c>
      <c r="J371" s="299">
        <v>20</v>
      </c>
      <c r="K371" s="299">
        <v>8</v>
      </c>
      <c r="L371" s="299">
        <v>0.03</v>
      </c>
      <c r="M371" s="299">
        <v>2.02</v>
      </c>
      <c r="N371" s="299">
        <v>2.0499999999999998</v>
      </c>
      <c r="O371" s="299"/>
      <c r="P371" s="299" t="s">
        <v>498</v>
      </c>
      <c r="Q371" s="299">
        <v>1.4</v>
      </c>
      <c r="R371" s="299">
        <v>20.9</v>
      </c>
      <c r="S371" s="300">
        <v>94</v>
      </c>
      <c r="U371" t="s">
        <v>544</v>
      </c>
      <c r="V371" s="309"/>
      <c r="W371" s="309"/>
      <c r="X371" s="309"/>
      <c r="Y371" s="309"/>
      <c r="AO371" s="309"/>
      <c r="AP371" s="309"/>
      <c r="AQ371" s="309"/>
      <c r="AR371" s="309"/>
      <c r="AS371" s="309"/>
      <c r="AT371" s="309"/>
      <c r="AU371" s="309"/>
      <c r="AV371" s="309"/>
      <c r="AW371" s="309"/>
      <c r="AX371" s="309"/>
      <c r="AY371" s="309"/>
      <c r="AZ371" s="309"/>
    </row>
    <row r="372" spans="2:52" ht="15" customHeight="1">
      <c r="B372" s="456"/>
      <c r="C372" s="459"/>
      <c r="D372" s="297" t="s">
        <v>505</v>
      </c>
      <c r="E372" s="298">
        <v>0</v>
      </c>
      <c r="F372" s="299">
        <v>0</v>
      </c>
      <c r="G372" s="299">
        <v>9</v>
      </c>
      <c r="H372" s="299">
        <v>9</v>
      </c>
      <c r="I372" s="299">
        <v>14</v>
      </c>
      <c r="J372" s="299">
        <v>14</v>
      </c>
      <c r="K372" s="299">
        <v>13</v>
      </c>
      <c r="L372" s="299">
        <v>0.03</v>
      </c>
      <c r="M372" s="299">
        <v>2</v>
      </c>
      <c r="N372" s="299">
        <v>2.0299999999999998</v>
      </c>
      <c r="O372" s="299"/>
      <c r="P372" s="299" t="s">
        <v>498</v>
      </c>
      <c r="Q372" s="299">
        <v>1.7</v>
      </c>
      <c r="R372" s="299">
        <v>20.7</v>
      </c>
      <c r="S372" s="300">
        <v>94</v>
      </c>
      <c r="U372" t="s">
        <v>545</v>
      </c>
      <c r="V372" s="309"/>
      <c r="W372" s="309"/>
      <c r="X372" s="309"/>
      <c r="AO372" s="309"/>
      <c r="AP372" s="309"/>
      <c r="AQ372" s="309"/>
      <c r="AR372" s="309"/>
      <c r="AS372" s="309"/>
      <c r="AT372" s="309"/>
      <c r="AU372" s="309"/>
      <c r="AV372" s="309"/>
      <c r="AW372" s="309"/>
      <c r="AX372" s="309"/>
      <c r="AY372" s="309"/>
      <c r="AZ372" s="309"/>
    </row>
    <row r="373" spans="2:52" ht="15" customHeight="1">
      <c r="B373" s="456"/>
      <c r="C373" s="459"/>
      <c r="D373" s="297" t="s">
        <v>508</v>
      </c>
      <c r="E373" s="298">
        <v>0</v>
      </c>
      <c r="F373" s="299">
        <v>0</v>
      </c>
      <c r="G373" s="299">
        <v>9</v>
      </c>
      <c r="H373" s="299">
        <v>9</v>
      </c>
      <c r="I373" s="299">
        <v>14</v>
      </c>
      <c r="J373" s="299">
        <v>18</v>
      </c>
      <c r="K373" s="299">
        <v>10</v>
      </c>
      <c r="L373" s="299">
        <v>0.04</v>
      </c>
      <c r="M373" s="299">
        <v>1.99</v>
      </c>
      <c r="N373" s="299">
        <v>2.0299999999999998</v>
      </c>
      <c r="O373" s="299"/>
      <c r="P373" s="299" t="s">
        <v>506</v>
      </c>
      <c r="Q373" s="299">
        <v>1.3</v>
      </c>
      <c r="R373" s="299">
        <v>20.7</v>
      </c>
      <c r="S373" s="300">
        <v>89</v>
      </c>
      <c r="U373" t="s">
        <v>546</v>
      </c>
      <c r="V373" s="309"/>
      <c r="W373" s="309"/>
      <c r="X373" s="309"/>
      <c r="AO373" s="309"/>
      <c r="AP373" s="309"/>
      <c r="AQ373" s="309"/>
      <c r="AR373" s="309"/>
      <c r="AS373" s="309"/>
      <c r="AT373" s="309"/>
      <c r="AU373" s="309"/>
      <c r="AV373" s="309"/>
      <c r="AW373" s="309"/>
      <c r="AX373" s="309"/>
      <c r="AY373" s="309"/>
      <c r="AZ373" s="309"/>
    </row>
    <row r="374" spans="2:52" ht="15" customHeight="1">
      <c r="B374" s="456"/>
      <c r="C374" s="459"/>
      <c r="D374" s="297" t="s">
        <v>510</v>
      </c>
      <c r="E374" s="298">
        <v>0</v>
      </c>
      <c r="F374" s="299">
        <v>0</v>
      </c>
      <c r="G374" s="299">
        <v>10</v>
      </c>
      <c r="H374" s="299">
        <v>10</v>
      </c>
      <c r="I374" s="299">
        <v>12</v>
      </c>
      <c r="J374" s="299">
        <v>23</v>
      </c>
      <c r="K374" s="299">
        <v>8</v>
      </c>
      <c r="L374" s="299">
        <v>0.03</v>
      </c>
      <c r="M374" s="299">
        <v>1.92</v>
      </c>
      <c r="N374" s="299">
        <v>1.95</v>
      </c>
      <c r="O374" s="299"/>
      <c r="P374" s="299" t="s">
        <v>498</v>
      </c>
      <c r="Q374" s="299">
        <v>0.9</v>
      </c>
      <c r="R374" s="299">
        <v>21</v>
      </c>
      <c r="S374" s="300">
        <v>85</v>
      </c>
      <c r="V374" s="309"/>
      <c r="W374" s="309"/>
      <c r="X374" s="309"/>
      <c r="AO374" s="309"/>
      <c r="AP374" s="309"/>
      <c r="AQ374" s="309"/>
      <c r="AR374" s="309"/>
      <c r="AS374" s="309"/>
      <c r="AT374" s="309"/>
      <c r="AU374" s="309"/>
      <c r="AV374" s="309"/>
      <c r="AW374" s="309"/>
      <c r="AX374" s="309"/>
      <c r="AY374" s="309"/>
      <c r="AZ374" s="309"/>
    </row>
    <row r="375" spans="2:52" ht="15" customHeight="1">
      <c r="B375" s="456"/>
      <c r="C375" s="459"/>
      <c r="D375" s="297" t="s">
        <v>511</v>
      </c>
      <c r="E375" s="298">
        <v>0</v>
      </c>
      <c r="F375" s="299">
        <v>0</v>
      </c>
      <c r="G375" s="299">
        <v>10</v>
      </c>
      <c r="H375" s="299">
        <v>10</v>
      </c>
      <c r="I375" s="299">
        <v>13</v>
      </c>
      <c r="J375" s="299">
        <v>18</v>
      </c>
      <c r="K375" s="299">
        <v>9</v>
      </c>
      <c r="L375" s="299">
        <v>0.04</v>
      </c>
      <c r="M375" s="299">
        <v>1.9</v>
      </c>
      <c r="N375" s="299">
        <v>1.94</v>
      </c>
      <c r="O375" s="299"/>
      <c r="P375" s="299" t="s">
        <v>538</v>
      </c>
      <c r="Q375" s="299">
        <v>1.2</v>
      </c>
      <c r="R375" s="299">
        <v>21.8</v>
      </c>
      <c r="S375" s="300">
        <v>84</v>
      </c>
      <c r="V375" s="309"/>
      <c r="W375" s="309"/>
      <c r="X375" s="309"/>
    </row>
    <row r="376" spans="2:52" ht="15" customHeight="1" thickBot="1">
      <c r="B376" s="457"/>
      <c r="C376" s="459"/>
      <c r="D376" s="301" t="s">
        <v>512</v>
      </c>
      <c r="E376" s="302">
        <v>0</v>
      </c>
      <c r="F376" s="303">
        <v>0</v>
      </c>
      <c r="G376" s="304">
        <v>9</v>
      </c>
      <c r="H376" s="304">
        <v>9</v>
      </c>
      <c r="I376" s="304">
        <v>17</v>
      </c>
      <c r="J376" s="304">
        <v>13</v>
      </c>
      <c r="K376" s="304">
        <v>14</v>
      </c>
      <c r="L376" s="304">
        <v>0.03</v>
      </c>
      <c r="M376" s="304">
        <v>1.87</v>
      </c>
      <c r="N376" s="304">
        <v>1.9</v>
      </c>
      <c r="O376" s="304"/>
      <c r="P376" s="304" t="s">
        <v>518</v>
      </c>
      <c r="Q376" s="304">
        <v>1</v>
      </c>
      <c r="R376" s="304">
        <v>22.3</v>
      </c>
      <c r="S376" s="305">
        <v>81</v>
      </c>
      <c r="V376" s="309"/>
      <c r="W376" s="309"/>
      <c r="X376" s="309"/>
    </row>
    <row r="377" spans="2:52" ht="15" customHeight="1">
      <c r="B377" s="461"/>
      <c r="C377" s="459"/>
      <c r="D377" s="306" t="s">
        <v>514</v>
      </c>
      <c r="E377" s="307">
        <v>0</v>
      </c>
      <c r="F377" s="308">
        <v>0</v>
      </c>
      <c r="G377" s="295">
        <v>10</v>
      </c>
      <c r="H377" s="295">
        <v>10</v>
      </c>
      <c r="I377" s="295">
        <v>18</v>
      </c>
      <c r="J377" s="295">
        <v>24</v>
      </c>
      <c r="K377" s="295">
        <v>7</v>
      </c>
      <c r="L377" s="295">
        <v>0.05</v>
      </c>
      <c r="M377" s="295">
        <v>1.87</v>
      </c>
      <c r="N377" s="295">
        <v>1.92</v>
      </c>
      <c r="O377" s="295"/>
      <c r="P377" s="295" t="s">
        <v>535</v>
      </c>
      <c r="Q377" s="295">
        <v>1</v>
      </c>
      <c r="R377" s="295">
        <v>22.5</v>
      </c>
      <c r="S377" s="296">
        <v>76</v>
      </c>
      <c r="V377" s="309"/>
      <c r="W377" s="309"/>
      <c r="X377" s="309"/>
    </row>
    <row r="378" spans="2:52" ht="15" customHeight="1">
      <c r="B378" s="461"/>
      <c r="C378" s="459"/>
      <c r="D378" s="297" t="s">
        <v>516</v>
      </c>
      <c r="E378" s="298">
        <v>0</v>
      </c>
      <c r="F378" s="299">
        <v>0</v>
      </c>
      <c r="G378" s="299">
        <v>9</v>
      </c>
      <c r="H378" s="299">
        <v>9</v>
      </c>
      <c r="I378" s="299">
        <v>19</v>
      </c>
      <c r="J378" s="299">
        <v>16</v>
      </c>
      <c r="K378" s="299">
        <v>9</v>
      </c>
      <c r="L378" s="299">
        <v>0.04</v>
      </c>
      <c r="M378" s="299">
        <v>1.85</v>
      </c>
      <c r="N378" s="299">
        <v>1.89</v>
      </c>
      <c r="O378" s="299"/>
      <c r="P378" s="299" t="s">
        <v>518</v>
      </c>
      <c r="Q378" s="299">
        <v>1.1000000000000001</v>
      </c>
      <c r="R378" s="299">
        <v>22.6</v>
      </c>
      <c r="S378" s="300">
        <v>75</v>
      </c>
      <c r="V378" s="309"/>
      <c r="W378" s="309"/>
      <c r="X378" s="309"/>
    </row>
    <row r="379" spans="2:52" ht="15" customHeight="1">
      <c r="B379" s="461"/>
      <c r="C379" s="459"/>
      <c r="D379" s="297" t="s">
        <v>517</v>
      </c>
      <c r="E379" s="298">
        <v>1</v>
      </c>
      <c r="F379" s="299">
        <v>0</v>
      </c>
      <c r="G379" s="299">
        <v>8</v>
      </c>
      <c r="H379" s="299">
        <v>8</v>
      </c>
      <c r="I379" s="299">
        <v>22</v>
      </c>
      <c r="J379" s="299">
        <v>13</v>
      </c>
      <c r="K379" s="299">
        <v>2</v>
      </c>
      <c r="L379" s="299">
        <v>0.05</v>
      </c>
      <c r="M379" s="299">
        <v>1.85</v>
      </c>
      <c r="N379" s="299">
        <v>1.9</v>
      </c>
      <c r="O379" s="299"/>
      <c r="P379" s="299" t="s">
        <v>530</v>
      </c>
      <c r="Q379" s="299">
        <v>1.2</v>
      </c>
      <c r="R379" s="299">
        <v>22.8</v>
      </c>
      <c r="S379" s="300">
        <v>80</v>
      </c>
      <c r="V379" s="309"/>
      <c r="W379" s="309"/>
      <c r="X379" s="309"/>
    </row>
    <row r="380" spans="2:52" ht="15" customHeight="1">
      <c r="B380" s="461"/>
      <c r="C380" s="459"/>
      <c r="D380" s="297" t="s">
        <v>519</v>
      </c>
      <c r="E380" s="298">
        <v>0</v>
      </c>
      <c r="F380" s="299">
        <v>0</v>
      </c>
      <c r="G380" s="299">
        <v>8</v>
      </c>
      <c r="H380" s="299">
        <v>8</v>
      </c>
      <c r="I380" s="299">
        <v>23</v>
      </c>
      <c r="J380" s="299">
        <v>18</v>
      </c>
      <c r="K380" s="299">
        <v>9</v>
      </c>
      <c r="L380" s="299">
        <v>0.05</v>
      </c>
      <c r="M380" s="299">
        <v>1.84</v>
      </c>
      <c r="N380" s="299">
        <v>1.89</v>
      </c>
      <c r="O380" s="299"/>
      <c r="P380" s="299" t="s">
        <v>538</v>
      </c>
      <c r="Q380" s="299">
        <v>1.9</v>
      </c>
      <c r="R380" s="299">
        <v>22.4</v>
      </c>
      <c r="S380" s="300">
        <v>80</v>
      </c>
      <c r="V380" s="309"/>
      <c r="W380" s="309"/>
      <c r="X380" s="309"/>
    </row>
    <row r="381" spans="2:52" ht="15" customHeight="1">
      <c r="B381" s="461"/>
      <c r="C381" s="459"/>
      <c r="D381" s="297" t="s">
        <v>520</v>
      </c>
      <c r="E381" s="298">
        <v>0</v>
      </c>
      <c r="F381" s="299">
        <v>0</v>
      </c>
      <c r="G381" s="299">
        <v>7</v>
      </c>
      <c r="H381" s="299">
        <v>7</v>
      </c>
      <c r="I381" s="299">
        <v>22</v>
      </c>
      <c r="J381" s="299">
        <v>15</v>
      </c>
      <c r="K381" s="299">
        <v>9</v>
      </c>
      <c r="L381" s="299">
        <v>0.04</v>
      </c>
      <c r="M381" s="299">
        <v>1.83</v>
      </c>
      <c r="N381" s="299">
        <v>1.87</v>
      </c>
      <c r="O381" s="299"/>
      <c r="P381" s="299" t="s">
        <v>538</v>
      </c>
      <c r="Q381" s="299">
        <v>1.1000000000000001</v>
      </c>
      <c r="R381" s="299">
        <v>22</v>
      </c>
      <c r="S381" s="300">
        <v>84</v>
      </c>
      <c r="V381" s="309"/>
      <c r="W381" s="309"/>
      <c r="X381" s="309"/>
      <c r="AE381" s="309"/>
      <c r="AF381" s="309"/>
      <c r="AG381" s="309"/>
      <c r="AH381" s="309"/>
      <c r="AI381" s="309"/>
      <c r="AJ381" s="309"/>
      <c r="AK381" s="309"/>
      <c r="AL381" s="309"/>
    </row>
    <row r="382" spans="2:52" ht="15" customHeight="1">
      <c r="B382" s="461"/>
      <c r="C382" s="459"/>
      <c r="D382" s="297" t="s">
        <v>521</v>
      </c>
      <c r="E382" s="298">
        <v>0</v>
      </c>
      <c r="F382" s="299">
        <v>0</v>
      </c>
      <c r="G382" s="299">
        <v>8</v>
      </c>
      <c r="H382" s="299">
        <v>8</v>
      </c>
      <c r="I382" s="299">
        <v>23</v>
      </c>
      <c r="J382" s="299">
        <v>19</v>
      </c>
      <c r="K382" s="299">
        <v>9</v>
      </c>
      <c r="L382" s="299">
        <v>0.05</v>
      </c>
      <c r="M382" s="299">
        <v>1.83</v>
      </c>
      <c r="N382" s="299">
        <v>1.88</v>
      </c>
      <c r="O382" s="299"/>
      <c r="P382" s="299" t="s">
        <v>535</v>
      </c>
      <c r="Q382" s="299">
        <v>1.2</v>
      </c>
      <c r="R382" s="299">
        <v>22</v>
      </c>
      <c r="S382" s="300">
        <v>90</v>
      </c>
      <c r="W382" s="309"/>
      <c r="X382" s="309"/>
      <c r="AE382" s="309"/>
      <c r="AF382" s="309"/>
      <c r="AG382" s="309"/>
      <c r="AH382" s="309"/>
      <c r="AI382" s="309"/>
      <c r="AJ382" s="309"/>
      <c r="AK382" s="309"/>
      <c r="AL382" s="309"/>
    </row>
    <row r="383" spans="2:52" ht="15" customHeight="1">
      <c r="B383" s="461"/>
      <c r="C383" s="459"/>
      <c r="D383" s="297" t="s">
        <v>522</v>
      </c>
      <c r="E383" s="298">
        <v>1</v>
      </c>
      <c r="F383" s="299">
        <v>0</v>
      </c>
      <c r="G383" s="299">
        <v>10</v>
      </c>
      <c r="H383" s="299">
        <v>10</v>
      </c>
      <c r="I383" s="299">
        <v>20</v>
      </c>
      <c r="J383" s="299">
        <v>20</v>
      </c>
      <c r="K383" s="299">
        <v>8</v>
      </c>
      <c r="L383" s="299">
        <v>0.05</v>
      </c>
      <c r="M383" s="299">
        <v>1.82</v>
      </c>
      <c r="N383" s="299">
        <v>1.87</v>
      </c>
      <c r="O383" s="299"/>
      <c r="P383" s="299" t="s">
        <v>535</v>
      </c>
      <c r="Q383" s="299">
        <v>1.1000000000000001</v>
      </c>
      <c r="R383" s="299">
        <v>22.3</v>
      </c>
      <c r="S383" s="300">
        <v>87</v>
      </c>
      <c r="W383" s="309"/>
      <c r="X383" s="309"/>
      <c r="AE383" s="309"/>
      <c r="AF383" s="309"/>
      <c r="AG383" s="309"/>
      <c r="AH383" s="309"/>
      <c r="AI383" s="309"/>
      <c r="AJ383" s="309"/>
      <c r="AK383" s="309"/>
      <c r="AL383" s="309"/>
    </row>
    <row r="384" spans="2:52" ht="15" customHeight="1">
      <c r="B384" s="461"/>
      <c r="C384" s="459"/>
      <c r="D384" s="297" t="s">
        <v>523</v>
      </c>
      <c r="E384" s="298">
        <v>1</v>
      </c>
      <c r="F384" s="299">
        <v>0</v>
      </c>
      <c r="G384" s="299">
        <v>11</v>
      </c>
      <c r="H384" s="299">
        <v>11</v>
      </c>
      <c r="I384" s="299">
        <v>18</v>
      </c>
      <c r="J384" s="299">
        <v>16</v>
      </c>
      <c r="K384" s="299">
        <v>6</v>
      </c>
      <c r="L384" s="299">
        <v>0.05</v>
      </c>
      <c r="M384" s="299">
        <v>1.84</v>
      </c>
      <c r="N384" s="299">
        <v>1.89</v>
      </c>
      <c r="O384" s="299"/>
      <c r="P384" s="299" t="s">
        <v>534</v>
      </c>
      <c r="Q384" s="299">
        <v>1.7</v>
      </c>
      <c r="R384" s="299">
        <v>22.3</v>
      </c>
      <c r="S384" s="300">
        <v>85</v>
      </c>
      <c r="W384" s="309"/>
      <c r="X384" s="309"/>
      <c r="AE384" s="309"/>
      <c r="AF384" s="309"/>
      <c r="AG384" s="309"/>
      <c r="AH384" s="309"/>
      <c r="AI384" s="309"/>
      <c r="AJ384" s="309"/>
      <c r="AK384" s="309"/>
      <c r="AL384" s="309"/>
    </row>
    <row r="385" spans="2:38" ht="15" customHeight="1">
      <c r="B385" s="461"/>
      <c r="C385" s="459"/>
      <c r="D385" s="297" t="s">
        <v>524</v>
      </c>
      <c r="E385" s="298">
        <v>0</v>
      </c>
      <c r="F385" s="299">
        <v>0</v>
      </c>
      <c r="G385" s="299">
        <v>10</v>
      </c>
      <c r="H385" s="299">
        <v>10</v>
      </c>
      <c r="I385" s="299">
        <v>18</v>
      </c>
      <c r="J385" s="299">
        <v>14</v>
      </c>
      <c r="K385" s="299">
        <v>7</v>
      </c>
      <c r="L385" s="299">
        <v>0.04</v>
      </c>
      <c r="M385" s="299">
        <v>1.84</v>
      </c>
      <c r="N385" s="299">
        <v>1.88</v>
      </c>
      <c r="O385" s="299"/>
      <c r="P385" s="299" t="s">
        <v>506</v>
      </c>
      <c r="Q385" s="299">
        <v>1.9</v>
      </c>
      <c r="R385" s="299">
        <v>21.9</v>
      </c>
      <c r="S385" s="300">
        <v>86</v>
      </c>
      <c r="W385" s="309"/>
      <c r="X385" s="309"/>
      <c r="AE385" s="309"/>
      <c r="AF385" s="309"/>
      <c r="AG385" s="309"/>
      <c r="AH385" s="309"/>
      <c r="AI385" s="309"/>
      <c r="AJ385" s="309"/>
      <c r="AK385" s="309"/>
      <c r="AL385" s="309"/>
    </row>
    <row r="386" spans="2:38" ht="15" customHeight="1">
      <c r="B386" s="461"/>
      <c r="C386" s="459"/>
      <c r="D386" s="297" t="s">
        <v>525</v>
      </c>
      <c r="E386" s="298">
        <v>0</v>
      </c>
      <c r="F386" s="299">
        <v>0</v>
      </c>
      <c r="G386" s="299">
        <v>10</v>
      </c>
      <c r="H386" s="299">
        <v>10</v>
      </c>
      <c r="I386" s="299">
        <v>16</v>
      </c>
      <c r="J386" s="299">
        <v>22</v>
      </c>
      <c r="K386" s="299">
        <v>9</v>
      </c>
      <c r="L386" s="299">
        <v>0.03</v>
      </c>
      <c r="M386" s="299">
        <v>1.84</v>
      </c>
      <c r="N386" s="299">
        <v>1.87</v>
      </c>
      <c r="O386" s="299"/>
      <c r="P386" s="299" t="s">
        <v>506</v>
      </c>
      <c r="Q386" s="299">
        <v>1.9</v>
      </c>
      <c r="R386" s="299">
        <v>21.6</v>
      </c>
      <c r="S386" s="300">
        <v>82</v>
      </c>
      <c r="W386" s="309"/>
      <c r="X386" s="309"/>
      <c r="AE386" s="309"/>
      <c r="AF386" s="309"/>
      <c r="AG386" s="309"/>
      <c r="AH386" s="309"/>
      <c r="AI386" s="309"/>
      <c r="AJ386" s="309"/>
      <c r="AK386" s="309"/>
      <c r="AL386" s="309"/>
    </row>
    <row r="387" spans="2:38" ht="15" customHeight="1">
      <c r="B387" s="461"/>
      <c r="C387" s="459"/>
      <c r="D387" s="297" t="s">
        <v>526</v>
      </c>
      <c r="E387" s="298">
        <v>0</v>
      </c>
      <c r="F387" s="299">
        <v>0</v>
      </c>
      <c r="G387" s="299">
        <v>8</v>
      </c>
      <c r="H387" s="299">
        <v>8</v>
      </c>
      <c r="I387" s="299">
        <v>15</v>
      </c>
      <c r="J387" s="299">
        <v>15</v>
      </c>
      <c r="K387" s="299">
        <v>11</v>
      </c>
      <c r="L387" s="299">
        <v>0.04</v>
      </c>
      <c r="M387" s="299">
        <v>1.86</v>
      </c>
      <c r="N387" s="299">
        <v>1.9</v>
      </c>
      <c r="O387" s="299"/>
      <c r="P387" s="299" t="s">
        <v>498</v>
      </c>
      <c r="Q387" s="299">
        <v>1.2</v>
      </c>
      <c r="R387" s="299">
        <v>21.4</v>
      </c>
      <c r="S387" s="300">
        <v>88</v>
      </c>
      <c r="W387" s="309"/>
      <c r="X387" s="309"/>
      <c r="AE387" s="309"/>
      <c r="AF387" s="309"/>
      <c r="AG387" s="309"/>
      <c r="AH387" s="309"/>
      <c r="AI387" s="309"/>
      <c r="AJ387" s="309"/>
      <c r="AK387" s="309"/>
      <c r="AL387" s="309"/>
    </row>
    <row r="388" spans="2:38" ht="15" customHeight="1">
      <c r="B388" s="461"/>
      <c r="C388" s="459"/>
      <c r="D388" s="297" t="s">
        <v>527</v>
      </c>
      <c r="E388" s="298">
        <v>0</v>
      </c>
      <c r="F388" s="299">
        <v>0</v>
      </c>
      <c r="G388" s="299">
        <v>8</v>
      </c>
      <c r="H388" s="299">
        <v>8</v>
      </c>
      <c r="I388" s="299">
        <v>14</v>
      </c>
      <c r="J388" s="299">
        <v>16</v>
      </c>
      <c r="K388" s="299">
        <v>10</v>
      </c>
      <c r="L388" s="299">
        <v>0.05</v>
      </c>
      <c r="M388" s="299">
        <v>1.89</v>
      </c>
      <c r="N388" s="299">
        <v>1.94</v>
      </c>
      <c r="O388" s="299"/>
      <c r="P388" s="299" t="s">
        <v>506</v>
      </c>
      <c r="Q388" s="299">
        <v>1.2</v>
      </c>
      <c r="R388" s="299">
        <v>20.7</v>
      </c>
      <c r="S388" s="300">
        <v>87</v>
      </c>
      <c r="W388" s="309"/>
      <c r="X388" s="309"/>
      <c r="AE388" s="309"/>
      <c r="AF388" s="309"/>
      <c r="AG388" s="309"/>
      <c r="AH388" s="309"/>
      <c r="AI388" s="309"/>
      <c r="AJ388" s="309"/>
      <c r="AK388" s="309"/>
      <c r="AL388" s="309"/>
    </row>
    <row r="389" spans="2:38" ht="15" customHeight="1">
      <c r="B389" s="461"/>
      <c r="C389" s="459"/>
      <c r="D389" s="297" t="s">
        <v>528</v>
      </c>
      <c r="E389" s="298">
        <v>0</v>
      </c>
      <c r="F389" s="299">
        <v>0</v>
      </c>
      <c r="G389" s="299">
        <v>8</v>
      </c>
      <c r="H389" s="299">
        <v>8</v>
      </c>
      <c r="I389" s="299">
        <v>15</v>
      </c>
      <c r="J389" s="299">
        <v>14</v>
      </c>
      <c r="K389" s="299">
        <v>9</v>
      </c>
      <c r="L389" s="299">
        <v>0.03</v>
      </c>
      <c r="M389" s="299">
        <v>1.86</v>
      </c>
      <c r="N389" s="299">
        <v>1.89</v>
      </c>
      <c r="O389" s="299"/>
      <c r="P389" s="299" t="s">
        <v>506</v>
      </c>
      <c r="Q389" s="299">
        <v>2.2000000000000002</v>
      </c>
      <c r="R389" s="299">
        <v>20.100000000000001</v>
      </c>
      <c r="S389" s="300">
        <v>93</v>
      </c>
      <c r="W389" s="309"/>
      <c r="X389" s="309"/>
      <c r="AE389" s="309"/>
      <c r="AF389" s="309"/>
      <c r="AG389" s="309"/>
      <c r="AH389" s="309"/>
      <c r="AI389" s="309"/>
      <c r="AJ389" s="309"/>
      <c r="AK389" s="309"/>
      <c r="AL389" s="309"/>
    </row>
    <row r="390" spans="2:38" ht="15" customHeight="1">
      <c r="B390" s="461"/>
      <c r="C390" s="460"/>
      <c r="D390" s="297" t="s">
        <v>529</v>
      </c>
      <c r="E390" s="298">
        <v>0</v>
      </c>
      <c r="F390" s="299">
        <v>0</v>
      </c>
      <c r="G390" s="299">
        <v>7</v>
      </c>
      <c r="H390" s="299">
        <v>7</v>
      </c>
      <c r="I390" s="299">
        <v>18</v>
      </c>
      <c r="J390" s="299">
        <v>16</v>
      </c>
      <c r="K390" s="299">
        <v>-1</v>
      </c>
      <c r="L390" s="299">
        <v>0.02</v>
      </c>
      <c r="M390" s="299">
        <v>1.83</v>
      </c>
      <c r="N390" s="299">
        <v>1.85</v>
      </c>
      <c r="O390" s="299"/>
      <c r="P390" s="299" t="s">
        <v>498</v>
      </c>
      <c r="Q390" s="299">
        <v>1.9</v>
      </c>
      <c r="R390" s="299">
        <v>20.100000000000001</v>
      </c>
      <c r="S390" s="300">
        <v>93</v>
      </c>
      <c r="W390" s="309"/>
      <c r="X390" s="309"/>
      <c r="AE390" s="309"/>
      <c r="AF390" s="309"/>
      <c r="AG390" s="309"/>
      <c r="AH390" s="309"/>
      <c r="AI390" s="309"/>
      <c r="AJ390" s="309"/>
      <c r="AK390" s="309"/>
      <c r="AL390" s="309"/>
    </row>
    <row r="391" spans="2:38" ht="15" customHeight="1">
      <c r="B391" s="461"/>
      <c r="C391" s="458">
        <v>42573</v>
      </c>
      <c r="D391" s="297" t="s">
        <v>492</v>
      </c>
      <c r="E391" s="298">
        <v>0</v>
      </c>
      <c r="F391" s="299">
        <v>0</v>
      </c>
      <c r="G391" s="299">
        <v>8</v>
      </c>
      <c r="H391" s="299">
        <v>8</v>
      </c>
      <c r="I391" s="299">
        <v>15</v>
      </c>
      <c r="J391" s="299">
        <v>14</v>
      </c>
      <c r="K391" s="299">
        <v>5</v>
      </c>
      <c r="L391" s="299">
        <v>0.02</v>
      </c>
      <c r="M391" s="299">
        <v>1.86</v>
      </c>
      <c r="N391" s="299">
        <v>1.88</v>
      </c>
      <c r="O391" s="299"/>
      <c r="P391" s="299" t="s">
        <v>498</v>
      </c>
      <c r="Q391" s="299">
        <v>1.9</v>
      </c>
      <c r="R391" s="299">
        <v>20.2</v>
      </c>
      <c r="S391" s="300">
        <v>94</v>
      </c>
      <c r="W391" s="309"/>
      <c r="X391" s="309"/>
      <c r="AE391" s="309"/>
      <c r="AF391" s="309"/>
      <c r="AG391" s="309"/>
      <c r="AH391" s="309"/>
      <c r="AI391" s="309"/>
      <c r="AJ391" s="309"/>
      <c r="AK391" s="309"/>
      <c r="AL391" s="309"/>
    </row>
    <row r="392" spans="2:38" ht="15" customHeight="1">
      <c r="B392" s="461"/>
      <c r="C392" s="459"/>
      <c r="D392" s="297" t="s">
        <v>495</v>
      </c>
      <c r="E392" s="298">
        <v>0</v>
      </c>
      <c r="F392" s="299">
        <v>0</v>
      </c>
      <c r="G392" s="299">
        <v>7</v>
      </c>
      <c r="H392" s="299">
        <v>7</v>
      </c>
      <c r="I392" s="299">
        <v>14</v>
      </c>
      <c r="J392" s="299">
        <v>12</v>
      </c>
      <c r="K392" s="299">
        <v>2</v>
      </c>
      <c r="L392" s="299">
        <v>0.02</v>
      </c>
      <c r="M392" s="299">
        <v>1.94</v>
      </c>
      <c r="N392" s="299">
        <v>1.96</v>
      </c>
      <c r="O392" s="299"/>
      <c r="P392" s="299" t="s">
        <v>498</v>
      </c>
      <c r="Q392" s="299">
        <v>2</v>
      </c>
      <c r="R392" s="299">
        <v>20.100000000000001</v>
      </c>
      <c r="S392" s="300">
        <v>92</v>
      </c>
      <c r="W392" s="309"/>
      <c r="X392" s="309"/>
      <c r="AE392" s="309"/>
      <c r="AF392" s="309"/>
      <c r="AG392" s="309"/>
      <c r="AH392" s="309"/>
      <c r="AI392" s="309"/>
      <c r="AJ392" s="309"/>
      <c r="AK392" s="309"/>
      <c r="AL392" s="309"/>
    </row>
    <row r="393" spans="2:38" ht="15" customHeight="1">
      <c r="B393" s="461"/>
      <c r="C393" s="459"/>
      <c r="D393" s="297" t="s">
        <v>497</v>
      </c>
      <c r="E393" s="298">
        <v>0</v>
      </c>
      <c r="F393" s="299">
        <v>0</v>
      </c>
      <c r="G393" s="299">
        <v>6</v>
      </c>
      <c r="H393" s="299">
        <v>6</v>
      </c>
      <c r="I393" s="299">
        <v>14</v>
      </c>
      <c r="J393" s="299">
        <v>7</v>
      </c>
      <c r="K393" s="299">
        <v>12</v>
      </c>
      <c r="L393" s="299">
        <v>0.01</v>
      </c>
      <c r="M393" s="299">
        <v>1.96</v>
      </c>
      <c r="N393" s="299">
        <v>1.97</v>
      </c>
      <c r="O393" s="299"/>
      <c r="P393" s="299" t="s">
        <v>498</v>
      </c>
      <c r="Q393" s="299">
        <v>2.9</v>
      </c>
      <c r="R393" s="299">
        <v>19.899999999999999</v>
      </c>
      <c r="S393" s="300">
        <v>91</v>
      </c>
      <c r="W393" s="309"/>
      <c r="X393" s="309"/>
      <c r="AE393" s="309"/>
      <c r="AF393" s="309"/>
      <c r="AG393" s="309"/>
      <c r="AH393" s="309"/>
      <c r="AI393" s="309"/>
      <c r="AJ393" s="309"/>
      <c r="AK393" s="309"/>
      <c r="AL393" s="309"/>
    </row>
    <row r="394" spans="2:38" ht="15" customHeight="1">
      <c r="B394" s="461"/>
      <c r="C394" s="459"/>
      <c r="D394" s="297" t="s">
        <v>500</v>
      </c>
      <c r="E394" s="298">
        <v>0</v>
      </c>
      <c r="F394" s="299">
        <v>0</v>
      </c>
      <c r="G394" s="299">
        <v>6</v>
      </c>
      <c r="H394" s="299">
        <v>6</v>
      </c>
      <c r="I394" s="299" t="s">
        <v>501</v>
      </c>
      <c r="J394" s="299">
        <v>12</v>
      </c>
      <c r="K394" s="299">
        <v>1</v>
      </c>
      <c r="L394" s="299">
        <v>0.02</v>
      </c>
      <c r="M394" s="299">
        <v>1.97</v>
      </c>
      <c r="N394" s="299">
        <v>1.99</v>
      </c>
      <c r="O394" s="299"/>
      <c r="P394" s="299" t="s">
        <v>493</v>
      </c>
      <c r="Q394" s="299">
        <v>2.9</v>
      </c>
      <c r="R394" s="299">
        <v>19.899999999999999</v>
      </c>
      <c r="S394" s="300">
        <v>89</v>
      </c>
      <c r="W394" s="309"/>
      <c r="X394" s="309"/>
      <c r="AE394" s="309"/>
      <c r="AF394" s="309"/>
      <c r="AG394" s="309"/>
      <c r="AH394" s="309"/>
      <c r="AI394" s="309"/>
      <c r="AJ394" s="309"/>
      <c r="AK394" s="309"/>
      <c r="AL394" s="309"/>
    </row>
    <row r="395" spans="2:38" ht="15" customHeight="1">
      <c r="B395" s="461"/>
      <c r="C395" s="459"/>
      <c r="D395" s="297" t="s">
        <v>503</v>
      </c>
      <c r="E395" s="298">
        <v>0</v>
      </c>
      <c r="F395" s="299">
        <v>0</v>
      </c>
      <c r="G395" s="299">
        <v>6</v>
      </c>
      <c r="H395" s="299">
        <v>6</v>
      </c>
      <c r="I395" s="299">
        <v>12</v>
      </c>
      <c r="J395" s="299">
        <v>18</v>
      </c>
      <c r="K395" s="299">
        <v>-1</v>
      </c>
      <c r="L395" s="299">
        <v>0.02</v>
      </c>
      <c r="M395" s="299">
        <v>1.99</v>
      </c>
      <c r="N395" s="299">
        <v>2.0099999999999998</v>
      </c>
      <c r="O395" s="299"/>
      <c r="P395" s="299" t="s">
        <v>498</v>
      </c>
      <c r="Q395" s="299">
        <v>2.6</v>
      </c>
      <c r="R395" s="299">
        <v>19.899999999999999</v>
      </c>
      <c r="S395" s="300">
        <v>90</v>
      </c>
      <c r="W395" s="309"/>
      <c r="X395" s="309"/>
      <c r="AE395" s="309"/>
      <c r="AF395" s="309"/>
      <c r="AG395" s="309"/>
      <c r="AH395" s="309"/>
      <c r="AI395" s="309"/>
      <c r="AJ395" s="309"/>
      <c r="AK395" s="309"/>
      <c r="AL395" s="309"/>
    </row>
    <row r="396" spans="2:38" ht="15" customHeight="1">
      <c r="B396" s="461"/>
      <c r="C396" s="459"/>
      <c r="D396" s="297" t="s">
        <v>505</v>
      </c>
      <c r="E396" s="298">
        <v>0</v>
      </c>
      <c r="F396" s="299">
        <v>0</v>
      </c>
      <c r="G396" s="299">
        <v>6</v>
      </c>
      <c r="H396" s="299">
        <v>6</v>
      </c>
      <c r="I396" s="299">
        <v>15</v>
      </c>
      <c r="J396" s="299">
        <v>8</v>
      </c>
      <c r="K396" s="299">
        <v>3</v>
      </c>
      <c r="L396" s="299">
        <v>0.02</v>
      </c>
      <c r="M396" s="299">
        <v>1.92</v>
      </c>
      <c r="N396" s="299">
        <v>1.94</v>
      </c>
      <c r="O396" s="299"/>
      <c r="P396" s="299" t="s">
        <v>498</v>
      </c>
      <c r="Q396" s="299">
        <v>3</v>
      </c>
      <c r="R396" s="299">
        <v>19.7</v>
      </c>
      <c r="S396" s="300">
        <v>88</v>
      </c>
      <c r="W396" s="309"/>
      <c r="X396" s="309"/>
      <c r="AE396" s="309"/>
      <c r="AF396" s="309"/>
      <c r="AG396" s="309"/>
      <c r="AH396" s="309"/>
      <c r="AI396" s="309"/>
      <c r="AJ396" s="309"/>
      <c r="AK396" s="309"/>
      <c r="AL396" s="309"/>
    </row>
    <row r="397" spans="2:38" ht="15" customHeight="1">
      <c r="B397" s="461"/>
      <c r="C397" s="459"/>
      <c r="D397" s="297" t="s">
        <v>508</v>
      </c>
      <c r="E397" s="298">
        <v>0</v>
      </c>
      <c r="F397" s="299">
        <v>0</v>
      </c>
      <c r="G397" s="299">
        <v>7</v>
      </c>
      <c r="H397" s="299">
        <v>7</v>
      </c>
      <c r="I397" s="299">
        <v>18</v>
      </c>
      <c r="J397" s="299">
        <v>18</v>
      </c>
      <c r="K397" s="299">
        <v>9</v>
      </c>
      <c r="L397" s="299">
        <v>0.02</v>
      </c>
      <c r="M397" s="299">
        <v>1.83</v>
      </c>
      <c r="N397" s="299">
        <v>1.85</v>
      </c>
      <c r="O397" s="299"/>
      <c r="P397" s="299" t="s">
        <v>506</v>
      </c>
      <c r="Q397" s="299">
        <v>3.8</v>
      </c>
      <c r="R397" s="299">
        <v>19.8</v>
      </c>
      <c r="S397" s="300">
        <v>93</v>
      </c>
      <c r="W397" s="309"/>
      <c r="X397" s="309"/>
      <c r="AE397" s="309"/>
      <c r="AF397" s="309"/>
      <c r="AG397" s="309"/>
      <c r="AH397" s="309"/>
      <c r="AI397" s="309"/>
      <c r="AJ397" s="309"/>
      <c r="AK397" s="309"/>
      <c r="AL397" s="309"/>
    </row>
    <row r="398" spans="2:38" ht="15" customHeight="1">
      <c r="B398" s="461"/>
      <c r="C398" s="459"/>
      <c r="D398" s="297" t="s">
        <v>510</v>
      </c>
      <c r="E398" s="298">
        <v>0</v>
      </c>
      <c r="F398" s="299">
        <v>0</v>
      </c>
      <c r="G398" s="299">
        <v>6</v>
      </c>
      <c r="H398" s="299">
        <v>6</v>
      </c>
      <c r="I398" s="299">
        <v>18</v>
      </c>
      <c r="J398" s="299">
        <v>16</v>
      </c>
      <c r="K398" s="299">
        <v>7</v>
      </c>
      <c r="L398" s="299">
        <v>0.02</v>
      </c>
      <c r="M398" s="299">
        <v>1.82</v>
      </c>
      <c r="N398" s="299">
        <v>1.84</v>
      </c>
      <c r="O398" s="299"/>
      <c r="P398" s="299" t="s">
        <v>506</v>
      </c>
      <c r="Q398" s="299">
        <v>2.8</v>
      </c>
      <c r="R398" s="299">
        <v>20.5</v>
      </c>
      <c r="S398" s="300">
        <v>93</v>
      </c>
      <c r="W398" s="309"/>
      <c r="X398" s="309"/>
      <c r="AE398" s="309"/>
      <c r="AF398" s="309"/>
      <c r="AG398" s="309"/>
      <c r="AH398" s="309"/>
      <c r="AI398" s="309"/>
      <c r="AJ398" s="309"/>
      <c r="AK398" s="309"/>
      <c r="AL398" s="309"/>
    </row>
    <row r="399" spans="2:38" ht="15" customHeight="1">
      <c r="B399" s="461"/>
      <c r="C399" s="459"/>
      <c r="D399" s="297" t="s">
        <v>511</v>
      </c>
      <c r="E399" s="298">
        <v>0</v>
      </c>
      <c r="F399" s="299">
        <v>0</v>
      </c>
      <c r="G399" s="299">
        <v>7</v>
      </c>
      <c r="H399" s="299">
        <v>7</v>
      </c>
      <c r="I399" s="299">
        <v>17</v>
      </c>
      <c r="J399" s="299">
        <v>10</v>
      </c>
      <c r="K399" s="299">
        <v>10</v>
      </c>
      <c r="L399" s="299">
        <v>0.02</v>
      </c>
      <c r="M399" s="299">
        <v>1.82</v>
      </c>
      <c r="N399" s="299">
        <v>1.84</v>
      </c>
      <c r="O399" s="299"/>
      <c r="P399" s="299" t="s">
        <v>506</v>
      </c>
      <c r="Q399" s="299">
        <v>2.1</v>
      </c>
      <c r="R399" s="299">
        <v>21.6</v>
      </c>
      <c r="S399" s="300">
        <v>85</v>
      </c>
      <c r="W399" s="309"/>
      <c r="X399" s="309"/>
      <c r="AE399" s="309"/>
      <c r="AF399" s="309"/>
      <c r="AG399" s="309"/>
      <c r="AH399" s="309"/>
      <c r="AI399" s="309"/>
      <c r="AJ399" s="309"/>
      <c r="AK399" s="309"/>
      <c r="AL399" s="309"/>
    </row>
    <row r="400" spans="2:38" ht="15" customHeight="1" thickBot="1">
      <c r="B400" s="461"/>
      <c r="C400" s="459"/>
      <c r="D400" s="310" t="s">
        <v>512</v>
      </c>
      <c r="E400" s="311">
        <v>0</v>
      </c>
      <c r="F400" s="304">
        <v>0</v>
      </c>
      <c r="G400" s="304">
        <v>6</v>
      </c>
      <c r="H400" s="304">
        <v>6</v>
      </c>
      <c r="I400" s="304">
        <v>20</v>
      </c>
      <c r="J400" s="304">
        <v>9</v>
      </c>
      <c r="K400" s="304">
        <v>3</v>
      </c>
      <c r="L400" s="304">
        <v>0.03</v>
      </c>
      <c r="M400" s="304">
        <v>1.82</v>
      </c>
      <c r="N400" s="304">
        <v>1.85</v>
      </c>
      <c r="O400" s="304"/>
      <c r="P400" s="304" t="s">
        <v>506</v>
      </c>
      <c r="Q400" s="304">
        <v>3.6</v>
      </c>
      <c r="R400" s="304">
        <v>21.9</v>
      </c>
      <c r="S400" s="305">
        <v>81</v>
      </c>
      <c r="W400" s="309"/>
      <c r="X400" s="309"/>
      <c r="AE400" s="309"/>
      <c r="AF400" s="309"/>
      <c r="AG400" s="309"/>
      <c r="AH400" s="309"/>
      <c r="AI400" s="309"/>
      <c r="AJ400" s="309"/>
      <c r="AK400" s="309"/>
      <c r="AL400" s="309"/>
    </row>
    <row r="401" spans="2:38" ht="15" customHeight="1">
      <c r="B401" s="461"/>
      <c r="C401" s="459"/>
      <c r="D401" s="293" t="s">
        <v>514</v>
      </c>
      <c r="E401" s="294">
        <v>0</v>
      </c>
      <c r="F401" s="295">
        <v>0</v>
      </c>
      <c r="G401" s="295">
        <v>6</v>
      </c>
      <c r="H401" s="295">
        <v>6</v>
      </c>
      <c r="I401" s="295">
        <v>23</v>
      </c>
      <c r="J401" s="295">
        <v>16</v>
      </c>
      <c r="K401" s="295">
        <v>12</v>
      </c>
      <c r="L401" s="295">
        <v>0.03</v>
      </c>
      <c r="M401" s="295">
        <v>1.81</v>
      </c>
      <c r="N401" s="295">
        <v>1.84</v>
      </c>
      <c r="O401" s="295"/>
      <c r="P401" s="295" t="s">
        <v>498</v>
      </c>
      <c r="Q401" s="295">
        <v>1.5</v>
      </c>
      <c r="R401" s="295">
        <v>22.5</v>
      </c>
      <c r="S401" s="296">
        <v>88</v>
      </c>
      <c r="W401" s="309"/>
      <c r="X401" s="309"/>
      <c r="AE401" s="309"/>
      <c r="AF401" s="309"/>
      <c r="AG401" s="309"/>
      <c r="AH401" s="309"/>
      <c r="AI401" s="309"/>
      <c r="AJ401" s="309"/>
      <c r="AK401" s="309"/>
      <c r="AL401" s="309"/>
    </row>
    <row r="402" spans="2:38" ht="15" customHeight="1">
      <c r="B402" s="461"/>
      <c r="C402" s="459"/>
      <c r="D402" s="297" t="s">
        <v>516</v>
      </c>
      <c r="E402" s="298">
        <v>0</v>
      </c>
      <c r="F402" s="299">
        <v>0</v>
      </c>
      <c r="G402" s="299">
        <v>6</v>
      </c>
      <c r="H402" s="299">
        <v>6</v>
      </c>
      <c r="I402" s="299">
        <v>26</v>
      </c>
      <c r="J402" s="299">
        <v>16</v>
      </c>
      <c r="K402" s="299">
        <v>6</v>
      </c>
      <c r="L402" s="299">
        <v>0.03</v>
      </c>
      <c r="M402" s="299">
        <v>1.81</v>
      </c>
      <c r="N402" s="299">
        <v>1.84</v>
      </c>
      <c r="O402" s="299"/>
      <c r="P402" s="299" t="s">
        <v>535</v>
      </c>
      <c r="Q402" s="299">
        <v>1.4</v>
      </c>
      <c r="R402" s="299">
        <v>22.9</v>
      </c>
      <c r="S402" s="300">
        <v>83</v>
      </c>
      <c r="W402" s="309"/>
      <c r="X402" s="309"/>
      <c r="AE402" s="309"/>
      <c r="AF402" s="309"/>
      <c r="AG402" s="309"/>
      <c r="AH402" s="309"/>
      <c r="AI402" s="309"/>
      <c r="AJ402" s="309"/>
      <c r="AK402" s="309"/>
      <c r="AL402" s="309"/>
    </row>
    <row r="403" spans="2:38" ht="15" customHeight="1">
      <c r="B403" s="461"/>
      <c r="C403" s="459"/>
      <c r="D403" s="297" t="s">
        <v>517</v>
      </c>
      <c r="E403" s="298">
        <v>0</v>
      </c>
      <c r="F403" s="299">
        <v>0</v>
      </c>
      <c r="G403" s="299">
        <v>5</v>
      </c>
      <c r="H403" s="299">
        <v>5</v>
      </c>
      <c r="I403" s="299">
        <v>28</v>
      </c>
      <c r="J403" s="299">
        <v>17</v>
      </c>
      <c r="K403" s="299">
        <v>4</v>
      </c>
      <c r="L403" s="299">
        <v>0.03</v>
      </c>
      <c r="M403" s="299">
        <v>1.82</v>
      </c>
      <c r="N403" s="299">
        <v>1.85</v>
      </c>
      <c r="O403" s="299"/>
      <c r="P403" s="299" t="s">
        <v>539</v>
      </c>
      <c r="Q403" s="299">
        <v>1.1000000000000001</v>
      </c>
      <c r="R403" s="299">
        <v>22.6</v>
      </c>
      <c r="S403" s="300">
        <v>79</v>
      </c>
      <c r="W403" s="309"/>
      <c r="X403" s="309"/>
      <c r="AE403" s="309"/>
      <c r="AF403" s="309"/>
      <c r="AG403" s="309"/>
      <c r="AH403" s="309"/>
      <c r="AI403" s="309"/>
      <c r="AJ403" s="309"/>
      <c r="AK403" s="309"/>
      <c r="AL403" s="309"/>
    </row>
    <row r="404" spans="2:38" ht="15" customHeight="1">
      <c r="B404" s="461"/>
      <c r="C404" s="459"/>
      <c r="D404" s="297" t="s">
        <v>519</v>
      </c>
      <c r="E404" s="298">
        <v>0</v>
      </c>
      <c r="F404" s="299">
        <v>0</v>
      </c>
      <c r="G404" s="299">
        <v>5</v>
      </c>
      <c r="H404" s="299">
        <v>5</v>
      </c>
      <c r="I404" s="299">
        <v>28</v>
      </c>
      <c r="J404" s="299">
        <v>18</v>
      </c>
      <c r="K404" s="299">
        <v>5</v>
      </c>
      <c r="L404" s="299">
        <v>0.03</v>
      </c>
      <c r="M404" s="299">
        <v>1.84</v>
      </c>
      <c r="N404" s="299">
        <v>1.87</v>
      </c>
      <c r="O404" s="299"/>
      <c r="P404" s="299" t="s">
        <v>538</v>
      </c>
      <c r="Q404" s="299">
        <v>1.2</v>
      </c>
      <c r="R404" s="299">
        <v>23.4</v>
      </c>
      <c r="S404" s="300">
        <v>72</v>
      </c>
      <c r="W404" s="309"/>
      <c r="X404" s="309"/>
      <c r="AE404" s="309"/>
      <c r="AF404" s="309"/>
      <c r="AG404" s="309"/>
      <c r="AH404" s="309"/>
      <c r="AI404" s="309"/>
      <c r="AJ404" s="309"/>
      <c r="AK404" s="309"/>
      <c r="AL404" s="309"/>
    </row>
    <row r="405" spans="2:38" ht="15" customHeight="1">
      <c r="B405" s="461"/>
      <c r="C405" s="459"/>
      <c r="D405" s="297" t="s">
        <v>520</v>
      </c>
      <c r="E405" s="298" t="s">
        <v>501</v>
      </c>
      <c r="F405" s="299" t="s">
        <v>501</v>
      </c>
      <c r="G405" s="299" t="s">
        <v>501</v>
      </c>
      <c r="H405" s="299" t="s">
        <v>501</v>
      </c>
      <c r="I405" s="299" t="s">
        <v>501</v>
      </c>
      <c r="J405" s="299" t="s">
        <v>501</v>
      </c>
      <c r="K405" s="299">
        <v>9</v>
      </c>
      <c r="L405" s="299" t="s">
        <v>501</v>
      </c>
      <c r="M405" s="299" t="s">
        <v>501</v>
      </c>
      <c r="N405" s="299" t="s">
        <v>501</v>
      </c>
      <c r="O405" s="299"/>
      <c r="P405" s="299" t="s">
        <v>530</v>
      </c>
      <c r="Q405" s="299">
        <v>1.6</v>
      </c>
      <c r="R405" s="299">
        <v>22.5</v>
      </c>
      <c r="S405" s="300">
        <v>72</v>
      </c>
      <c r="W405" s="309"/>
      <c r="X405" s="309"/>
      <c r="AE405" s="309"/>
      <c r="AF405" s="309"/>
      <c r="AG405" s="309"/>
      <c r="AH405" s="309"/>
      <c r="AI405" s="309"/>
      <c r="AJ405" s="309"/>
      <c r="AK405" s="309"/>
      <c r="AL405" s="309"/>
    </row>
    <row r="406" spans="2:38" ht="15" customHeight="1">
      <c r="B406" s="461"/>
      <c r="C406" s="459"/>
      <c r="D406" s="297" t="s">
        <v>521</v>
      </c>
      <c r="E406" s="298">
        <v>0</v>
      </c>
      <c r="F406" s="299" t="s">
        <v>501</v>
      </c>
      <c r="G406" s="299" t="s">
        <v>501</v>
      </c>
      <c r="H406" s="299" t="s">
        <v>501</v>
      </c>
      <c r="I406" s="299">
        <v>19</v>
      </c>
      <c r="J406" s="299" t="s">
        <v>501</v>
      </c>
      <c r="K406" s="299">
        <v>11</v>
      </c>
      <c r="L406" s="299" t="s">
        <v>501</v>
      </c>
      <c r="M406" s="299" t="s">
        <v>501</v>
      </c>
      <c r="N406" s="299" t="s">
        <v>501</v>
      </c>
      <c r="O406" s="299"/>
      <c r="P406" s="299" t="s">
        <v>506</v>
      </c>
      <c r="Q406" s="299">
        <v>1.6</v>
      </c>
      <c r="R406" s="299">
        <v>20.100000000000001</v>
      </c>
      <c r="S406" s="300">
        <v>83</v>
      </c>
      <c r="W406" s="309"/>
      <c r="X406" s="309"/>
      <c r="AE406" s="309"/>
      <c r="AF406" s="309"/>
      <c r="AG406" s="309"/>
      <c r="AH406" s="309"/>
      <c r="AI406" s="309"/>
      <c r="AJ406" s="309"/>
      <c r="AK406" s="309"/>
      <c r="AL406" s="309"/>
    </row>
    <row r="407" spans="2:38" ht="15" customHeight="1">
      <c r="B407" s="461"/>
      <c r="C407" s="459"/>
      <c r="D407" s="297" t="s">
        <v>522</v>
      </c>
      <c r="E407" s="298">
        <v>0</v>
      </c>
      <c r="F407" s="299">
        <v>1</v>
      </c>
      <c r="G407" s="299">
        <v>6</v>
      </c>
      <c r="H407" s="299">
        <v>7</v>
      </c>
      <c r="I407" s="299">
        <v>19</v>
      </c>
      <c r="J407" s="299">
        <v>24</v>
      </c>
      <c r="K407" s="299">
        <v>5</v>
      </c>
      <c r="L407" s="299">
        <v>0.11</v>
      </c>
      <c r="M407" s="299">
        <v>1.85</v>
      </c>
      <c r="N407" s="299">
        <v>1.96</v>
      </c>
      <c r="O407" s="299"/>
      <c r="P407" s="299" t="s">
        <v>498</v>
      </c>
      <c r="Q407" s="299">
        <v>2.9</v>
      </c>
      <c r="R407" s="299">
        <v>20.2</v>
      </c>
      <c r="S407" s="300">
        <v>91</v>
      </c>
      <c r="W407" s="309"/>
      <c r="X407" s="309"/>
      <c r="AE407" s="309"/>
      <c r="AF407" s="309"/>
      <c r="AG407" s="309"/>
      <c r="AH407" s="309"/>
      <c r="AI407" s="309"/>
      <c r="AJ407" s="309"/>
      <c r="AK407" s="309"/>
      <c r="AL407" s="309"/>
    </row>
    <row r="408" spans="2:38" ht="15" customHeight="1">
      <c r="B408" s="461"/>
      <c r="C408" s="459"/>
      <c r="D408" s="297" t="s">
        <v>523</v>
      </c>
      <c r="E408" s="298">
        <v>0</v>
      </c>
      <c r="F408" s="299">
        <v>0</v>
      </c>
      <c r="G408" s="299">
        <v>5</v>
      </c>
      <c r="H408" s="299">
        <v>5</v>
      </c>
      <c r="I408" s="299">
        <v>19</v>
      </c>
      <c r="J408" s="299">
        <v>18</v>
      </c>
      <c r="K408" s="299">
        <v>7</v>
      </c>
      <c r="L408" s="299">
        <v>0.06</v>
      </c>
      <c r="M408" s="299">
        <v>1.85</v>
      </c>
      <c r="N408" s="299">
        <v>1.91</v>
      </c>
      <c r="O408" s="299"/>
      <c r="P408" s="299" t="s">
        <v>534</v>
      </c>
      <c r="Q408" s="299">
        <v>1.8</v>
      </c>
      <c r="R408" s="299">
        <v>19.899999999999999</v>
      </c>
      <c r="S408" s="300">
        <v>93</v>
      </c>
      <c r="W408" s="309"/>
      <c r="X408" s="309"/>
      <c r="AE408" s="309"/>
      <c r="AF408" s="309"/>
      <c r="AG408" s="309"/>
      <c r="AH408" s="309"/>
      <c r="AI408" s="309"/>
      <c r="AJ408" s="309"/>
      <c r="AK408" s="309"/>
      <c r="AL408" s="309"/>
    </row>
    <row r="409" spans="2:38" ht="15" customHeight="1">
      <c r="B409" s="461"/>
      <c r="C409" s="459"/>
      <c r="D409" s="297" t="s">
        <v>524</v>
      </c>
      <c r="E409" s="298">
        <v>0</v>
      </c>
      <c r="F409" s="299">
        <v>0</v>
      </c>
      <c r="G409" s="299">
        <v>6</v>
      </c>
      <c r="H409" s="299">
        <v>6</v>
      </c>
      <c r="I409" s="299">
        <v>18</v>
      </c>
      <c r="J409" s="299">
        <v>23</v>
      </c>
      <c r="K409" s="299">
        <v>9</v>
      </c>
      <c r="L409" s="299">
        <v>0.06</v>
      </c>
      <c r="M409" s="299">
        <v>1.85</v>
      </c>
      <c r="N409" s="299">
        <v>1.91</v>
      </c>
      <c r="O409" s="299"/>
      <c r="P409" s="299" t="s">
        <v>531</v>
      </c>
      <c r="Q409" s="299">
        <v>0.7</v>
      </c>
      <c r="R409" s="299">
        <v>19.8</v>
      </c>
      <c r="S409" s="300">
        <v>95</v>
      </c>
      <c r="W409" s="309"/>
      <c r="X409" s="309"/>
      <c r="AE409" s="309"/>
      <c r="AF409" s="309"/>
      <c r="AG409" s="309"/>
      <c r="AH409" s="309"/>
      <c r="AI409" s="309"/>
      <c r="AJ409" s="309"/>
      <c r="AK409" s="309"/>
      <c r="AL409" s="309"/>
    </row>
    <row r="410" spans="2:38" ht="15" customHeight="1">
      <c r="B410" s="461"/>
      <c r="C410" s="459"/>
      <c r="D410" s="297" t="s">
        <v>525</v>
      </c>
      <c r="E410" s="298">
        <v>0</v>
      </c>
      <c r="F410" s="299">
        <v>1</v>
      </c>
      <c r="G410" s="299">
        <v>8</v>
      </c>
      <c r="H410" s="299">
        <v>9</v>
      </c>
      <c r="I410" s="299">
        <v>17</v>
      </c>
      <c r="J410" s="299">
        <v>16</v>
      </c>
      <c r="K410" s="299">
        <v>10</v>
      </c>
      <c r="L410" s="299">
        <v>7.0000000000000007E-2</v>
      </c>
      <c r="M410" s="299">
        <v>1.87</v>
      </c>
      <c r="N410" s="299">
        <v>1.94</v>
      </c>
      <c r="O410" s="299"/>
      <c r="P410" s="299" t="s">
        <v>539</v>
      </c>
      <c r="Q410" s="299">
        <v>0.4</v>
      </c>
      <c r="R410" s="299">
        <v>19.8</v>
      </c>
      <c r="S410" s="300">
        <v>94</v>
      </c>
      <c r="W410" s="309"/>
      <c r="X410" s="309"/>
      <c r="AE410" s="309"/>
      <c r="AF410" s="309"/>
      <c r="AG410" s="309"/>
      <c r="AH410" s="309"/>
      <c r="AI410" s="309"/>
      <c r="AJ410" s="309"/>
      <c r="AK410" s="309"/>
      <c r="AL410" s="309"/>
    </row>
    <row r="411" spans="2:38" ht="15" customHeight="1">
      <c r="B411" s="461"/>
      <c r="C411" s="459"/>
      <c r="D411" s="297" t="s">
        <v>526</v>
      </c>
      <c r="E411" s="298">
        <v>0</v>
      </c>
      <c r="F411" s="299">
        <v>0</v>
      </c>
      <c r="G411" s="299">
        <v>7</v>
      </c>
      <c r="H411" s="299">
        <v>7</v>
      </c>
      <c r="I411" s="299">
        <v>16</v>
      </c>
      <c r="J411" s="299">
        <v>18</v>
      </c>
      <c r="K411" s="299">
        <v>13</v>
      </c>
      <c r="L411" s="299">
        <v>7.0000000000000007E-2</v>
      </c>
      <c r="M411" s="299">
        <v>1.91</v>
      </c>
      <c r="N411" s="299">
        <v>1.98</v>
      </c>
      <c r="O411" s="299"/>
      <c r="P411" s="299" t="s">
        <v>535</v>
      </c>
      <c r="Q411" s="299">
        <v>0.7</v>
      </c>
      <c r="R411" s="299">
        <v>19.899999999999999</v>
      </c>
      <c r="S411" s="300">
        <v>95</v>
      </c>
      <c r="W411" s="309"/>
      <c r="X411" s="309"/>
      <c r="AE411" s="309"/>
      <c r="AF411" s="309"/>
      <c r="AG411" s="309"/>
      <c r="AH411" s="309"/>
      <c r="AI411" s="309"/>
      <c r="AJ411" s="309"/>
      <c r="AK411" s="309"/>
      <c r="AL411" s="309"/>
    </row>
    <row r="412" spans="2:38" ht="15" customHeight="1">
      <c r="B412" s="461"/>
      <c r="C412" s="459"/>
      <c r="D412" s="297" t="s">
        <v>527</v>
      </c>
      <c r="E412" s="298">
        <v>0</v>
      </c>
      <c r="F412" s="299">
        <v>0</v>
      </c>
      <c r="G412" s="299">
        <v>7</v>
      </c>
      <c r="H412" s="299">
        <v>7</v>
      </c>
      <c r="I412" s="299">
        <v>17</v>
      </c>
      <c r="J412" s="299">
        <v>27</v>
      </c>
      <c r="K412" s="299">
        <v>15</v>
      </c>
      <c r="L412" s="299">
        <v>0.06</v>
      </c>
      <c r="M412" s="299">
        <v>1.89</v>
      </c>
      <c r="N412" s="299">
        <v>1.95</v>
      </c>
      <c r="O412" s="299"/>
      <c r="P412" s="299" t="s">
        <v>531</v>
      </c>
      <c r="Q412" s="299">
        <v>0.7</v>
      </c>
      <c r="R412" s="299">
        <v>19.8</v>
      </c>
      <c r="S412" s="300">
        <v>94</v>
      </c>
      <c r="W412" s="309"/>
      <c r="X412" s="309"/>
      <c r="AE412" s="309"/>
      <c r="AF412" s="309"/>
      <c r="AG412" s="309"/>
      <c r="AH412" s="309"/>
      <c r="AI412" s="309"/>
      <c r="AJ412" s="309"/>
      <c r="AK412" s="309"/>
      <c r="AL412" s="309"/>
    </row>
    <row r="413" spans="2:38" ht="15" customHeight="1">
      <c r="B413" s="461"/>
      <c r="C413" s="459"/>
      <c r="D413" s="297" t="s">
        <v>528</v>
      </c>
      <c r="E413" s="298">
        <v>0</v>
      </c>
      <c r="F413" s="299">
        <v>0</v>
      </c>
      <c r="G413" s="299">
        <v>5</v>
      </c>
      <c r="H413" s="299">
        <v>5</v>
      </c>
      <c r="I413" s="299">
        <v>17</v>
      </c>
      <c r="J413" s="299">
        <v>13</v>
      </c>
      <c r="K413" s="299">
        <v>7</v>
      </c>
      <c r="L413" s="299">
        <v>0.05</v>
      </c>
      <c r="M413" s="299">
        <v>1.87</v>
      </c>
      <c r="N413" s="299">
        <v>1.92</v>
      </c>
      <c r="O413" s="299"/>
      <c r="P413" s="299" t="s">
        <v>506</v>
      </c>
      <c r="Q413" s="299">
        <v>1.1000000000000001</v>
      </c>
      <c r="R413" s="299">
        <v>19.600000000000001</v>
      </c>
      <c r="S413" s="300">
        <v>94</v>
      </c>
      <c r="W413" s="309"/>
      <c r="X413" s="309"/>
      <c r="AE413" s="309"/>
      <c r="AF413" s="309"/>
      <c r="AG413" s="309"/>
      <c r="AH413" s="309"/>
      <c r="AI413" s="309"/>
      <c r="AJ413" s="309"/>
      <c r="AK413" s="309"/>
      <c r="AL413" s="309"/>
    </row>
    <row r="414" spans="2:38" ht="15" customHeight="1">
      <c r="B414" s="461"/>
      <c r="C414" s="460"/>
      <c r="D414" s="297" t="s">
        <v>529</v>
      </c>
      <c r="E414" s="298">
        <v>1</v>
      </c>
      <c r="F414" s="299">
        <v>0</v>
      </c>
      <c r="G414" s="299">
        <v>5</v>
      </c>
      <c r="H414" s="299">
        <v>5</v>
      </c>
      <c r="I414" s="299">
        <v>15</v>
      </c>
      <c r="J414" s="299">
        <v>13</v>
      </c>
      <c r="K414" s="299">
        <v>5</v>
      </c>
      <c r="L414" s="299">
        <v>0.05</v>
      </c>
      <c r="M414" s="299">
        <v>1.87</v>
      </c>
      <c r="N414" s="299">
        <v>1.92</v>
      </c>
      <c r="O414" s="299"/>
      <c r="P414" s="299" t="s">
        <v>506</v>
      </c>
      <c r="Q414" s="299">
        <v>1.6</v>
      </c>
      <c r="R414" s="299">
        <v>19.399999999999999</v>
      </c>
      <c r="S414" s="300">
        <v>94</v>
      </c>
      <c r="W414" s="309"/>
      <c r="X414" s="309"/>
      <c r="AE414" s="309"/>
      <c r="AF414" s="309"/>
      <c r="AG414" s="309"/>
      <c r="AH414" s="309"/>
      <c r="AI414" s="309"/>
      <c r="AJ414" s="309"/>
      <c r="AK414" s="309"/>
      <c r="AL414" s="309"/>
    </row>
    <row r="415" spans="2:38" ht="15" customHeight="1">
      <c r="B415" s="461"/>
      <c r="C415" s="458">
        <v>42574</v>
      </c>
      <c r="D415" s="297" t="s">
        <v>492</v>
      </c>
      <c r="E415" s="298">
        <v>0</v>
      </c>
      <c r="F415" s="299">
        <v>0</v>
      </c>
      <c r="G415" s="299">
        <v>4</v>
      </c>
      <c r="H415" s="299">
        <v>4</v>
      </c>
      <c r="I415" s="299">
        <v>15</v>
      </c>
      <c r="J415" s="299">
        <v>13</v>
      </c>
      <c r="K415" s="299">
        <v>9</v>
      </c>
      <c r="L415" s="299">
        <v>0.06</v>
      </c>
      <c r="M415" s="299">
        <v>1.87</v>
      </c>
      <c r="N415" s="299">
        <v>1.93</v>
      </c>
      <c r="O415" s="299"/>
      <c r="P415" s="299" t="s">
        <v>506</v>
      </c>
      <c r="Q415" s="299">
        <v>1.4</v>
      </c>
      <c r="R415" s="299">
        <v>19</v>
      </c>
      <c r="S415" s="300">
        <v>82</v>
      </c>
      <c r="W415" s="309"/>
      <c r="X415" s="309"/>
      <c r="AE415" s="309"/>
      <c r="AF415" s="309"/>
      <c r="AG415" s="309"/>
      <c r="AH415" s="309"/>
      <c r="AI415" s="309"/>
      <c r="AJ415" s="309"/>
      <c r="AK415" s="309"/>
      <c r="AL415" s="309"/>
    </row>
    <row r="416" spans="2:38" ht="15" customHeight="1">
      <c r="B416" s="461"/>
      <c r="C416" s="459"/>
      <c r="D416" s="297" t="s">
        <v>495</v>
      </c>
      <c r="E416" s="298">
        <v>0</v>
      </c>
      <c r="F416" s="299">
        <v>0</v>
      </c>
      <c r="G416" s="299">
        <v>3</v>
      </c>
      <c r="H416" s="299">
        <v>3</v>
      </c>
      <c r="I416" s="299">
        <v>15</v>
      </c>
      <c r="J416" s="299">
        <v>16</v>
      </c>
      <c r="K416" s="299">
        <v>4</v>
      </c>
      <c r="L416" s="299">
        <v>0.05</v>
      </c>
      <c r="M416" s="299">
        <v>1.88</v>
      </c>
      <c r="N416" s="299">
        <v>1.93</v>
      </c>
      <c r="O416" s="299"/>
      <c r="P416" s="299" t="s">
        <v>531</v>
      </c>
      <c r="Q416" s="299">
        <v>1.5</v>
      </c>
      <c r="R416" s="299">
        <v>19</v>
      </c>
      <c r="S416" s="300">
        <v>82</v>
      </c>
      <c r="W416" s="309"/>
      <c r="X416" s="309"/>
      <c r="AE416" s="309"/>
      <c r="AF416" s="309"/>
      <c r="AG416" s="309"/>
      <c r="AH416" s="309"/>
      <c r="AI416" s="309"/>
      <c r="AJ416" s="309"/>
      <c r="AK416" s="309"/>
      <c r="AL416" s="309"/>
    </row>
    <row r="417" spans="2:38" ht="15" customHeight="1">
      <c r="B417" s="461"/>
      <c r="C417" s="459"/>
      <c r="D417" s="297" t="s">
        <v>497</v>
      </c>
      <c r="E417" s="298">
        <v>0</v>
      </c>
      <c r="F417" s="299">
        <v>0</v>
      </c>
      <c r="G417" s="299">
        <v>2</v>
      </c>
      <c r="H417" s="299">
        <v>2</v>
      </c>
      <c r="I417" s="299">
        <v>13</v>
      </c>
      <c r="J417" s="299">
        <v>22</v>
      </c>
      <c r="K417" s="299">
        <v>5</v>
      </c>
      <c r="L417" s="299">
        <v>0.05</v>
      </c>
      <c r="M417" s="299">
        <v>1.92</v>
      </c>
      <c r="N417" s="299">
        <v>1.97</v>
      </c>
      <c r="O417" s="299"/>
      <c r="P417" s="299" t="s">
        <v>498</v>
      </c>
      <c r="Q417" s="299">
        <v>1.5</v>
      </c>
      <c r="R417" s="299">
        <v>18.600000000000001</v>
      </c>
      <c r="S417" s="300">
        <v>81</v>
      </c>
      <c r="W417" s="309"/>
      <c r="X417" s="309"/>
      <c r="AE417" s="309"/>
      <c r="AF417" s="309"/>
      <c r="AG417" s="309"/>
      <c r="AH417" s="309"/>
      <c r="AI417" s="309"/>
      <c r="AJ417" s="309"/>
      <c r="AK417" s="309"/>
      <c r="AL417" s="309"/>
    </row>
    <row r="418" spans="2:38" ht="15" customHeight="1">
      <c r="B418" s="461"/>
      <c r="C418" s="459"/>
      <c r="D418" s="297" t="s">
        <v>500</v>
      </c>
      <c r="E418" s="298">
        <v>0</v>
      </c>
      <c r="F418" s="299">
        <v>0</v>
      </c>
      <c r="G418" s="299">
        <v>2</v>
      </c>
      <c r="H418" s="299">
        <v>2</v>
      </c>
      <c r="I418" s="299">
        <v>13</v>
      </c>
      <c r="J418" s="299">
        <v>12</v>
      </c>
      <c r="K418" s="299">
        <v>5</v>
      </c>
      <c r="L418" s="299">
        <v>0.05</v>
      </c>
      <c r="M418" s="299">
        <v>1.96</v>
      </c>
      <c r="N418" s="299">
        <v>2.0099999999999998</v>
      </c>
      <c r="O418" s="299"/>
      <c r="P418" s="299" t="s">
        <v>498</v>
      </c>
      <c r="Q418" s="299">
        <v>1.9</v>
      </c>
      <c r="R418" s="299">
        <v>18.3</v>
      </c>
      <c r="S418" s="300">
        <v>80</v>
      </c>
      <c r="W418" s="309"/>
      <c r="X418" s="309"/>
      <c r="AE418" s="309"/>
      <c r="AF418" s="309"/>
      <c r="AG418" s="309"/>
      <c r="AH418" s="309"/>
      <c r="AI418" s="309"/>
      <c r="AJ418" s="309"/>
      <c r="AK418" s="309"/>
      <c r="AL418" s="309"/>
    </row>
    <row r="419" spans="2:38" ht="15" customHeight="1">
      <c r="B419" s="461"/>
      <c r="C419" s="459"/>
      <c r="D419" s="297" t="s">
        <v>503</v>
      </c>
      <c r="E419" s="298">
        <v>0</v>
      </c>
      <c r="F419" s="299">
        <v>0</v>
      </c>
      <c r="G419" s="299">
        <v>2</v>
      </c>
      <c r="H419" s="299">
        <v>2</v>
      </c>
      <c r="I419" s="299">
        <v>14</v>
      </c>
      <c r="J419" s="299">
        <v>17</v>
      </c>
      <c r="K419" s="299">
        <v>1</v>
      </c>
      <c r="L419" s="299">
        <v>0.04</v>
      </c>
      <c r="M419" s="299">
        <v>1.96</v>
      </c>
      <c r="N419" s="299">
        <v>2</v>
      </c>
      <c r="O419" s="299"/>
      <c r="P419" s="299" t="s">
        <v>498</v>
      </c>
      <c r="Q419" s="299">
        <v>1.8</v>
      </c>
      <c r="R419" s="299">
        <v>18.3</v>
      </c>
      <c r="S419" s="300">
        <v>82</v>
      </c>
      <c r="W419" s="309"/>
      <c r="X419" s="309"/>
      <c r="AE419" s="309"/>
      <c r="AF419" s="309"/>
      <c r="AG419" s="309"/>
      <c r="AH419" s="309"/>
      <c r="AI419" s="309"/>
      <c r="AJ419" s="309"/>
      <c r="AK419" s="309"/>
      <c r="AL419" s="309"/>
    </row>
    <row r="420" spans="2:38" ht="15" customHeight="1">
      <c r="B420" s="461"/>
      <c r="C420" s="459"/>
      <c r="D420" s="297" t="s">
        <v>505</v>
      </c>
      <c r="E420" s="298">
        <v>0</v>
      </c>
      <c r="F420" s="299">
        <v>0</v>
      </c>
      <c r="G420" s="299">
        <v>2</v>
      </c>
      <c r="H420" s="299">
        <v>2</v>
      </c>
      <c r="I420" s="299">
        <v>15</v>
      </c>
      <c r="J420" s="299">
        <v>16</v>
      </c>
      <c r="K420" s="299">
        <v>5</v>
      </c>
      <c r="L420" s="299">
        <v>0.05</v>
      </c>
      <c r="M420" s="299">
        <v>1.94</v>
      </c>
      <c r="N420" s="299">
        <v>1.99</v>
      </c>
      <c r="O420" s="299"/>
      <c r="P420" s="299" t="s">
        <v>498</v>
      </c>
      <c r="Q420" s="299">
        <v>1.5</v>
      </c>
      <c r="R420" s="299">
        <v>18.600000000000001</v>
      </c>
      <c r="S420" s="300">
        <v>80</v>
      </c>
      <c r="W420" s="309"/>
      <c r="X420" s="309"/>
      <c r="AE420" s="309"/>
      <c r="AF420" s="309"/>
      <c r="AG420" s="309"/>
      <c r="AH420" s="309"/>
      <c r="AI420" s="309"/>
      <c r="AJ420" s="309"/>
      <c r="AK420" s="309"/>
      <c r="AL420" s="309"/>
    </row>
    <row r="421" spans="2:38" ht="15" customHeight="1">
      <c r="B421" s="461"/>
      <c r="C421" s="459"/>
      <c r="D421" s="297" t="s">
        <v>508</v>
      </c>
      <c r="E421" s="298">
        <v>0</v>
      </c>
      <c r="F421" s="299">
        <v>1</v>
      </c>
      <c r="G421" s="299">
        <v>3</v>
      </c>
      <c r="H421" s="299">
        <v>4</v>
      </c>
      <c r="I421" s="299">
        <v>14</v>
      </c>
      <c r="J421" s="299">
        <v>13</v>
      </c>
      <c r="K421" s="299">
        <v>8</v>
      </c>
      <c r="L421" s="299">
        <v>0.06</v>
      </c>
      <c r="M421" s="299">
        <v>1.98</v>
      </c>
      <c r="N421" s="299">
        <v>2.04</v>
      </c>
      <c r="O421" s="299"/>
      <c r="P421" s="299" t="s">
        <v>506</v>
      </c>
      <c r="Q421" s="299">
        <v>2.4</v>
      </c>
      <c r="R421" s="299">
        <v>18.8</v>
      </c>
      <c r="S421" s="300">
        <v>76</v>
      </c>
      <c r="W421" s="309"/>
      <c r="X421" s="309"/>
      <c r="AE421" s="309"/>
      <c r="AF421" s="309"/>
      <c r="AG421" s="309"/>
      <c r="AH421" s="309"/>
      <c r="AI421" s="309"/>
      <c r="AJ421" s="309"/>
      <c r="AK421" s="309"/>
      <c r="AL421" s="309"/>
    </row>
    <row r="422" spans="2:38" ht="15" customHeight="1">
      <c r="B422" s="461"/>
      <c r="C422" s="459"/>
      <c r="D422" s="297" t="s">
        <v>510</v>
      </c>
      <c r="E422" s="298">
        <v>0</v>
      </c>
      <c r="F422" s="299">
        <v>1</v>
      </c>
      <c r="G422" s="299">
        <v>3</v>
      </c>
      <c r="H422" s="299">
        <v>4</v>
      </c>
      <c r="I422" s="299">
        <v>15</v>
      </c>
      <c r="J422" s="299">
        <v>21</v>
      </c>
      <c r="K422" s="299">
        <v>10</v>
      </c>
      <c r="L422" s="299">
        <v>0.05</v>
      </c>
      <c r="M422" s="299">
        <v>1.93</v>
      </c>
      <c r="N422" s="299">
        <v>1.98</v>
      </c>
      <c r="O422" s="299"/>
      <c r="P422" s="299" t="s">
        <v>498</v>
      </c>
      <c r="Q422" s="299">
        <v>2.8</v>
      </c>
      <c r="R422" s="299">
        <v>19.600000000000001</v>
      </c>
      <c r="S422" s="300">
        <v>72</v>
      </c>
      <c r="W422" s="309"/>
      <c r="X422" s="309"/>
      <c r="AE422" s="309"/>
      <c r="AF422" s="309"/>
      <c r="AG422" s="309"/>
      <c r="AH422" s="309"/>
      <c r="AI422" s="309"/>
      <c r="AJ422" s="309"/>
      <c r="AK422" s="309"/>
      <c r="AL422" s="309"/>
    </row>
    <row r="423" spans="2:38" ht="15" customHeight="1">
      <c r="B423" s="461"/>
      <c r="C423" s="459"/>
      <c r="D423" s="297" t="s">
        <v>511</v>
      </c>
      <c r="E423" s="298">
        <v>0</v>
      </c>
      <c r="F423" s="299">
        <v>1</v>
      </c>
      <c r="G423" s="299">
        <v>3</v>
      </c>
      <c r="H423" s="299">
        <v>4</v>
      </c>
      <c r="I423" s="299">
        <v>16</v>
      </c>
      <c r="J423" s="299">
        <v>21</v>
      </c>
      <c r="K423" s="299">
        <v>10</v>
      </c>
      <c r="L423" s="299">
        <v>0.06</v>
      </c>
      <c r="M423" s="299">
        <v>1.92</v>
      </c>
      <c r="N423" s="299">
        <v>1.98</v>
      </c>
      <c r="O423" s="299"/>
      <c r="P423" s="299" t="s">
        <v>493</v>
      </c>
      <c r="Q423" s="299">
        <v>3</v>
      </c>
      <c r="R423" s="299">
        <v>20.399999999999999</v>
      </c>
      <c r="S423" s="300">
        <v>70</v>
      </c>
      <c r="W423" s="309"/>
      <c r="X423" s="309"/>
      <c r="AE423" s="309"/>
      <c r="AF423" s="309"/>
      <c r="AG423" s="309"/>
      <c r="AH423" s="309"/>
      <c r="AI423" s="309"/>
      <c r="AJ423" s="309"/>
      <c r="AK423" s="309"/>
      <c r="AL423" s="309"/>
    </row>
    <row r="424" spans="2:38" ht="15" customHeight="1" thickBot="1">
      <c r="B424" s="461"/>
      <c r="C424" s="459"/>
      <c r="D424" s="310" t="s">
        <v>512</v>
      </c>
      <c r="E424" s="311">
        <v>0</v>
      </c>
      <c r="F424" s="304">
        <v>1</v>
      </c>
      <c r="G424" s="304">
        <v>3</v>
      </c>
      <c r="H424" s="304">
        <v>4</v>
      </c>
      <c r="I424" s="304">
        <v>18</v>
      </c>
      <c r="J424" s="304">
        <v>19</v>
      </c>
      <c r="K424" s="304">
        <v>11</v>
      </c>
      <c r="L424" s="304">
        <v>0.05</v>
      </c>
      <c r="M424" s="304">
        <v>1.89</v>
      </c>
      <c r="N424" s="304">
        <v>1.94</v>
      </c>
      <c r="O424" s="304"/>
      <c r="P424" s="304" t="s">
        <v>498</v>
      </c>
      <c r="Q424" s="304">
        <v>2.2999999999999998</v>
      </c>
      <c r="R424" s="304">
        <v>21.4</v>
      </c>
      <c r="S424" s="305">
        <v>68</v>
      </c>
      <c r="W424" s="309"/>
      <c r="X424" s="309"/>
      <c r="AE424" s="309"/>
      <c r="AF424" s="309"/>
      <c r="AG424" s="309"/>
      <c r="AH424" s="309"/>
      <c r="AI424" s="309"/>
      <c r="AJ424" s="309"/>
      <c r="AK424" s="309"/>
      <c r="AL424" s="309"/>
    </row>
    <row r="425" spans="2:38" ht="15" customHeight="1">
      <c r="B425" s="461"/>
      <c r="C425" s="459"/>
      <c r="D425" s="293" t="s">
        <v>514</v>
      </c>
      <c r="E425" s="294">
        <v>0</v>
      </c>
      <c r="F425" s="295">
        <v>1</v>
      </c>
      <c r="G425" s="295">
        <v>5</v>
      </c>
      <c r="H425" s="295">
        <v>6</v>
      </c>
      <c r="I425" s="295">
        <v>22</v>
      </c>
      <c r="J425" s="295">
        <v>21</v>
      </c>
      <c r="K425" s="295">
        <v>10</v>
      </c>
      <c r="L425" s="295">
        <v>0.06</v>
      </c>
      <c r="M425" s="295">
        <v>1.88</v>
      </c>
      <c r="N425" s="295">
        <v>1.94</v>
      </c>
      <c r="O425" s="295"/>
      <c r="P425" s="295" t="s">
        <v>498</v>
      </c>
      <c r="Q425" s="295">
        <v>0.7</v>
      </c>
      <c r="R425" s="295">
        <v>22.4</v>
      </c>
      <c r="S425" s="296">
        <v>64</v>
      </c>
      <c r="W425" s="309"/>
      <c r="X425" s="309"/>
      <c r="AE425" s="309"/>
      <c r="AF425" s="309"/>
      <c r="AG425" s="309"/>
      <c r="AH425" s="309"/>
      <c r="AI425" s="309"/>
      <c r="AJ425" s="309"/>
      <c r="AK425" s="309"/>
      <c r="AL425" s="309"/>
    </row>
    <row r="426" spans="2:38" ht="15" customHeight="1">
      <c r="B426" s="461"/>
      <c r="C426" s="459"/>
      <c r="D426" s="297" t="s">
        <v>516</v>
      </c>
      <c r="E426" s="298">
        <v>0</v>
      </c>
      <c r="F426" s="299">
        <v>1</v>
      </c>
      <c r="G426" s="299">
        <v>4</v>
      </c>
      <c r="H426" s="299">
        <v>5</v>
      </c>
      <c r="I426" s="299">
        <v>27</v>
      </c>
      <c r="J426" s="299">
        <v>18</v>
      </c>
      <c r="K426" s="299">
        <v>5</v>
      </c>
      <c r="L426" s="299">
        <v>0.06</v>
      </c>
      <c r="M426" s="299">
        <v>1.87</v>
      </c>
      <c r="N426" s="299">
        <v>1.93</v>
      </c>
      <c r="O426" s="299"/>
      <c r="P426" s="299" t="s">
        <v>498</v>
      </c>
      <c r="Q426" s="299">
        <v>2.2000000000000002</v>
      </c>
      <c r="R426" s="299">
        <v>22.9</v>
      </c>
      <c r="S426" s="300">
        <v>62</v>
      </c>
      <c r="W426" s="309"/>
      <c r="X426" s="309"/>
      <c r="AE426" s="309"/>
      <c r="AF426" s="309"/>
      <c r="AG426" s="309"/>
      <c r="AH426" s="309"/>
      <c r="AI426" s="309"/>
      <c r="AJ426" s="309"/>
      <c r="AK426" s="309"/>
      <c r="AL426" s="309"/>
    </row>
    <row r="427" spans="2:38" ht="15" customHeight="1">
      <c r="B427" s="461"/>
      <c r="C427" s="459"/>
      <c r="D427" s="297" t="s">
        <v>517</v>
      </c>
      <c r="E427" s="298">
        <v>0</v>
      </c>
      <c r="F427" s="299">
        <v>1</v>
      </c>
      <c r="G427" s="299">
        <v>3</v>
      </c>
      <c r="H427" s="299">
        <v>4</v>
      </c>
      <c r="I427" s="299">
        <v>27</v>
      </c>
      <c r="J427" s="299">
        <v>11</v>
      </c>
      <c r="K427" s="299">
        <v>15</v>
      </c>
      <c r="L427" s="299">
        <v>0.06</v>
      </c>
      <c r="M427" s="299">
        <v>1.88</v>
      </c>
      <c r="N427" s="299">
        <v>1.94</v>
      </c>
      <c r="O427" s="299"/>
      <c r="P427" s="299" t="s">
        <v>506</v>
      </c>
      <c r="Q427" s="299">
        <v>1.3</v>
      </c>
      <c r="R427" s="299">
        <v>23.7</v>
      </c>
      <c r="S427" s="300">
        <v>61</v>
      </c>
      <c r="W427" s="309"/>
      <c r="X427" s="309"/>
      <c r="AE427" s="309"/>
      <c r="AF427" s="309"/>
      <c r="AG427" s="309"/>
      <c r="AH427" s="309"/>
      <c r="AI427" s="309"/>
      <c r="AJ427" s="309"/>
      <c r="AK427" s="309"/>
      <c r="AL427" s="309"/>
    </row>
    <row r="428" spans="2:38" ht="15" customHeight="1">
      <c r="B428" s="461"/>
      <c r="C428" s="459"/>
      <c r="D428" s="297" t="s">
        <v>519</v>
      </c>
      <c r="E428" s="298">
        <v>0</v>
      </c>
      <c r="F428" s="299">
        <v>1</v>
      </c>
      <c r="G428" s="299">
        <v>3</v>
      </c>
      <c r="H428" s="299">
        <v>4</v>
      </c>
      <c r="I428" s="299">
        <v>27</v>
      </c>
      <c r="J428" s="299">
        <v>20</v>
      </c>
      <c r="K428" s="299">
        <v>9</v>
      </c>
      <c r="L428" s="299">
        <v>7.0000000000000007E-2</v>
      </c>
      <c r="M428" s="299">
        <v>1.88</v>
      </c>
      <c r="N428" s="299">
        <v>1.95</v>
      </c>
      <c r="O428" s="299"/>
      <c r="P428" s="299" t="s">
        <v>498</v>
      </c>
      <c r="Q428" s="299">
        <v>1.2</v>
      </c>
      <c r="R428" s="299">
        <v>23.9</v>
      </c>
      <c r="S428" s="300">
        <v>61</v>
      </c>
      <c r="W428" s="309"/>
      <c r="X428" s="309"/>
      <c r="AE428" s="309"/>
      <c r="AF428" s="309"/>
      <c r="AG428" s="309"/>
      <c r="AH428" s="309"/>
      <c r="AI428" s="309"/>
      <c r="AJ428" s="309"/>
      <c r="AK428" s="309"/>
      <c r="AL428" s="309"/>
    </row>
    <row r="429" spans="2:38" ht="15" customHeight="1">
      <c r="B429" s="461"/>
      <c r="C429" s="459"/>
      <c r="D429" s="297" t="s">
        <v>520</v>
      </c>
      <c r="E429" s="298">
        <v>0</v>
      </c>
      <c r="F429" s="299">
        <v>1</v>
      </c>
      <c r="G429" s="299">
        <v>3</v>
      </c>
      <c r="H429" s="299">
        <v>4</v>
      </c>
      <c r="I429" s="299">
        <v>28</v>
      </c>
      <c r="J429" s="299">
        <v>13</v>
      </c>
      <c r="K429" s="299">
        <v>8</v>
      </c>
      <c r="L429" s="299">
        <v>0.1</v>
      </c>
      <c r="M429" s="299">
        <v>1.88</v>
      </c>
      <c r="N429" s="299">
        <v>1.98</v>
      </c>
      <c r="O429" s="299"/>
      <c r="P429" s="299" t="s">
        <v>530</v>
      </c>
      <c r="Q429" s="299">
        <v>1.4</v>
      </c>
      <c r="R429" s="299">
        <v>24</v>
      </c>
      <c r="S429" s="300">
        <v>60</v>
      </c>
      <c r="W429" s="309"/>
      <c r="X429" s="309"/>
      <c r="AE429" s="309"/>
      <c r="AF429" s="309"/>
      <c r="AG429" s="309"/>
      <c r="AH429" s="309"/>
      <c r="AI429" s="309"/>
      <c r="AJ429" s="309"/>
      <c r="AK429" s="309"/>
      <c r="AL429" s="309"/>
    </row>
    <row r="430" spans="2:38" ht="15" customHeight="1">
      <c r="B430" s="461"/>
      <c r="C430" s="459"/>
      <c r="D430" s="297" t="s">
        <v>521</v>
      </c>
      <c r="E430" s="298">
        <v>0</v>
      </c>
      <c r="F430" s="299">
        <v>0</v>
      </c>
      <c r="G430" s="299">
        <v>3</v>
      </c>
      <c r="H430" s="299">
        <v>3</v>
      </c>
      <c r="I430" s="299">
        <v>29</v>
      </c>
      <c r="J430" s="299">
        <v>12</v>
      </c>
      <c r="K430" s="299">
        <v>9</v>
      </c>
      <c r="L430" s="299">
        <v>7.0000000000000007E-2</v>
      </c>
      <c r="M430" s="299">
        <v>1.88</v>
      </c>
      <c r="N430" s="299">
        <v>1.95</v>
      </c>
      <c r="O430" s="299"/>
      <c r="P430" s="299" t="s">
        <v>265</v>
      </c>
      <c r="Q430" s="299">
        <v>0.9</v>
      </c>
      <c r="R430" s="299">
        <v>23.7</v>
      </c>
      <c r="S430" s="300">
        <v>60</v>
      </c>
      <c r="W430" s="309"/>
      <c r="X430" s="309"/>
      <c r="AE430" s="309"/>
      <c r="AF430" s="309"/>
      <c r="AG430" s="309"/>
      <c r="AH430" s="309"/>
      <c r="AI430" s="309"/>
      <c r="AJ430" s="309"/>
      <c r="AK430" s="309"/>
      <c r="AL430" s="309"/>
    </row>
    <row r="431" spans="2:38" ht="15" customHeight="1">
      <c r="B431" s="461"/>
      <c r="C431" s="459"/>
      <c r="D431" s="297" t="s">
        <v>522</v>
      </c>
      <c r="E431" s="298">
        <v>0</v>
      </c>
      <c r="F431" s="299">
        <v>1</v>
      </c>
      <c r="G431" s="299">
        <v>5</v>
      </c>
      <c r="H431" s="299">
        <v>6</v>
      </c>
      <c r="I431" s="299">
        <v>30</v>
      </c>
      <c r="J431" s="299">
        <v>15</v>
      </c>
      <c r="K431" s="299">
        <v>15</v>
      </c>
      <c r="L431" s="299">
        <v>0.15</v>
      </c>
      <c r="M431" s="299">
        <v>1.89</v>
      </c>
      <c r="N431" s="299">
        <v>2.04</v>
      </c>
      <c r="O431" s="299"/>
      <c r="P431" s="299" t="s">
        <v>506</v>
      </c>
      <c r="Q431" s="299">
        <v>1.5</v>
      </c>
      <c r="R431" s="299">
        <v>24</v>
      </c>
      <c r="S431" s="300">
        <v>58</v>
      </c>
      <c r="W431" s="309"/>
      <c r="X431" s="309"/>
      <c r="AE431" s="309"/>
      <c r="AF431" s="309"/>
      <c r="AG431" s="309"/>
      <c r="AH431" s="309"/>
      <c r="AI431" s="309"/>
      <c r="AJ431" s="309"/>
      <c r="AK431" s="309"/>
      <c r="AL431" s="309"/>
    </row>
    <row r="432" spans="2:38" ht="15" customHeight="1">
      <c r="B432" s="461"/>
      <c r="C432" s="459"/>
      <c r="D432" s="297" t="s">
        <v>523</v>
      </c>
      <c r="E432" s="298">
        <v>0</v>
      </c>
      <c r="F432" s="299">
        <v>1</v>
      </c>
      <c r="G432" s="299">
        <v>7</v>
      </c>
      <c r="H432" s="299">
        <v>8</v>
      </c>
      <c r="I432" s="299">
        <v>30</v>
      </c>
      <c r="J432" s="299">
        <v>38</v>
      </c>
      <c r="K432" s="299">
        <v>25</v>
      </c>
      <c r="L432" s="299">
        <v>0.21</v>
      </c>
      <c r="M432" s="299">
        <v>1.9</v>
      </c>
      <c r="N432" s="299">
        <v>2.11</v>
      </c>
      <c r="O432" s="299"/>
      <c r="P432" s="299" t="s">
        <v>531</v>
      </c>
      <c r="Q432" s="299">
        <v>0.6</v>
      </c>
      <c r="R432" s="299">
        <v>23.6</v>
      </c>
      <c r="S432" s="300">
        <v>60</v>
      </c>
      <c r="W432" s="309"/>
      <c r="X432" s="309"/>
      <c r="AE432" s="309"/>
      <c r="AF432" s="309"/>
      <c r="AG432" s="309"/>
      <c r="AH432" s="309"/>
      <c r="AI432" s="309"/>
      <c r="AJ432" s="309"/>
      <c r="AK432" s="309"/>
      <c r="AL432" s="309"/>
    </row>
    <row r="433" spans="2:38" ht="15" customHeight="1">
      <c r="B433" s="461"/>
      <c r="C433" s="459"/>
      <c r="D433" s="297" t="s">
        <v>524</v>
      </c>
      <c r="E433" s="298">
        <v>0</v>
      </c>
      <c r="F433" s="299">
        <v>1</v>
      </c>
      <c r="G433" s="299">
        <v>5</v>
      </c>
      <c r="H433" s="299">
        <v>6</v>
      </c>
      <c r="I433" s="299">
        <v>28</v>
      </c>
      <c r="J433" s="299">
        <v>25</v>
      </c>
      <c r="K433" s="299">
        <v>13</v>
      </c>
      <c r="L433" s="299">
        <v>0.13</v>
      </c>
      <c r="M433" s="299">
        <v>1.89</v>
      </c>
      <c r="N433" s="299">
        <v>2.02</v>
      </c>
      <c r="O433" s="299"/>
      <c r="P433" s="299" t="s">
        <v>530</v>
      </c>
      <c r="Q433" s="299">
        <v>1.9</v>
      </c>
      <c r="R433" s="299">
        <v>22.6</v>
      </c>
      <c r="S433" s="300">
        <v>67</v>
      </c>
      <c r="W433" s="309"/>
      <c r="X433" s="309"/>
      <c r="AE433" s="309"/>
      <c r="AF433" s="309"/>
      <c r="AG433" s="309"/>
      <c r="AH433" s="309"/>
      <c r="AI433" s="309"/>
      <c r="AJ433" s="309"/>
      <c r="AK433" s="309"/>
      <c r="AL433" s="309"/>
    </row>
    <row r="434" spans="2:38" ht="15" customHeight="1">
      <c r="B434" s="461"/>
      <c r="C434" s="459"/>
      <c r="D434" s="297" t="s">
        <v>525</v>
      </c>
      <c r="E434" s="298">
        <v>0</v>
      </c>
      <c r="F434" s="299">
        <v>1</v>
      </c>
      <c r="G434" s="299">
        <v>5</v>
      </c>
      <c r="H434" s="299">
        <v>6</v>
      </c>
      <c r="I434" s="299">
        <v>25</v>
      </c>
      <c r="J434" s="299">
        <v>21</v>
      </c>
      <c r="K434" s="299">
        <v>14</v>
      </c>
      <c r="L434" s="299">
        <v>0.1</v>
      </c>
      <c r="M434" s="299">
        <v>1.87</v>
      </c>
      <c r="N434" s="299">
        <v>1.97</v>
      </c>
      <c r="O434" s="299"/>
      <c r="P434" s="299" t="s">
        <v>530</v>
      </c>
      <c r="Q434" s="299">
        <v>1.5</v>
      </c>
      <c r="R434" s="299">
        <v>21.9</v>
      </c>
      <c r="S434" s="300">
        <v>71</v>
      </c>
      <c r="W434" s="309"/>
      <c r="X434" s="309"/>
      <c r="AE434" s="309"/>
      <c r="AF434" s="309"/>
      <c r="AG434" s="309"/>
      <c r="AH434" s="309"/>
      <c r="AI434" s="309"/>
      <c r="AJ434" s="309"/>
      <c r="AK434" s="309"/>
      <c r="AL434" s="309"/>
    </row>
    <row r="435" spans="2:38" ht="15" customHeight="1">
      <c r="B435" s="461"/>
      <c r="C435" s="459"/>
      <c r="D435" s="297" t="s">
        <v>526</v>
      </c>
      <c r="E435" s="298">
        <v>0</v>
      </c>
      <c r="F435" s="299">
        <v>4</v>
      </c>
      <c r="G435" s="299">
        <v>12</v>
      </c>
      <c r="H435" s="299">
        <v>16</v>
      </c>
      <c r="I435" s="299">
        <v>19</v>
      </c>
      <c r="J435" s="299">
        <v>91</v>
      </c>
      <c r="K435" s="299">
        <v>137</v>
      </c>
      <c r="L435" s="299">
        <v>7.0000000000000007E-2</v>
      </c>
      <c r="M435" s="299">
        <v>1.92</v>
      </c>
      <c r="N435" s="299">
        <v>1.99</v>
      </c>
      <c r="O435" s="299"/>
      <c r="P435" s="299" t="s">
        <v>530</v>
      </c>
      <c r="Q435" s="299">
        <v>0.8</v>
      </c>
      <c r="R435" s="299">
        <v>21.4</v>
      </c>
      <c r="S435" s="300">
        <v>72</v>
      </c>
      <c r="W435" s="309"/>
      <c r="X435" s="309"/>
      <c r="AE435" s="309"/>
      <c r="AF435" s="309"/>
      <c r="AG435" s="309"/>
      <c r="AH435" s="309"/>
      <c r="AI435" s="309"/>
      <c r="AJ435" s="309"/>
      <c r="AK435" s="309"/>
      <c r="AL435" s="309"/>
    </row>
    <row r="436" spans="2:38" ht="15" customHeight="1">
      <c r="B436" s="461"/>
      <c r="C436" s="459"/>
      <c r="D436" s="297" t="s">
        <v>527</v>
      </c>
      <c r="E436" s="298">
        <v>0</v>
      </c>
      <c r="F436" s="299">
        <v>1</v>
      </c>
      <c r="G436" s="299">
        <v>10</v>
      </c>
      <c r="H436" s="299">
        <v>11</v>
      </c>
      <c r="I436" s="299">
        <v>18</v>
      </c>
      <c r="J436" s="299">
        <v>106</v>
      </c>
      <c r="K436" s="299">
        <v>17</v>
      </c>
      <c r="L436" s="299">
        <v>0.16</v>
      </c>
      <c r="M436" s="299">
        <v>2.0299999999999998</v>
      </c>
      <c r="N436" s="299">
        <v>2.19</v>
      </c>
      <c r="O436" s="299"/>
      <c r="P436" s="299" t="s">
        <v>493</v>
      </c>
      <c r="Q436" s="299">
        <v>1.4</v>
      </c>
      <c r="R436" s="299">
        <v>21.1</v>
      </c>
      <c r="S436" s="300">
        <v>71</v>
      </c>
      <c r="W436" s="309"/>
      <c r="X436" s="309"/>
      <c r="AE436" s="309"/>
      <c r="AF436" s="309"/>
      <c r="AG436" s="309"/>
      <c r="AH436" s="309"/>
      <c r="AI436" s="309"/>
      <c r="AJ436" s="309"/>
      <c r="AK436" s="309"/>
      <c r="AL436" s="309"/>
    </row>
    <row r="437" spans="2:38" ht="15" customHeight="1">
      <c r="B437" s="461"/>
      <c r="C437" s="459"/>
      <c r="D437" s="297" t="s">
        <v>528</v>
      </c>
      <c r="E437" s="298">
        <v>0</v>
      </c>
      <c r="F437" s="299">
        <v>4</v>
      </c>
      <c r="G437" s="299">
        <v>14</v>
      </c>
      <c r="H437" s="299">
        <v>18</v>
      </c>
      <c r="I437" s="299">
        <v>13</v>
      </c>
      <c r="J437" s="299">
        <v>19</v>
      </c>
      <c r="K437" s="299">
        <v>6</v>
      </c>
      <c r="L437" s="299">
        <v>0.16</v>
      </c>
      <c r="M437" s="299">
        <v>1.96</v>
      </c>
      <c r="N437" s="299">
        <v>2.12</v>
      </c>
      <c r="O437" s="299"/>
      <c r="P437" s="299" t="s">
        <v>493</v>
      </c>
      <c r="Q437" s="299">
        <v>1.8</v>
      </c>
      <c r="R437" s="299">
        <v>20.7</v>
      </c>
      <c r="S437" s="300">
        <v>72</v>
      </c>
      <c r="W437" s="309"/>
      <c r="X437" s="309"/>
      <c r="AE437" s="309"/>
      <c r="AF437" s="309"/>
      <c r="AG437" s="309"/>
      <c r="AH437" s="309"/>
      <c r="AI437" s="309"/>
      <c r="AJ437" s="309"/>
      <c r="AK437" s="309"/>
      <c r="AL437" s="309"/>
    </row>
    <row r="438" spans="2:38" ht="15" customHeight="1">
      <c r="B438" s="461"/>
      <c r="C438" s="460"/>
      <c r="D438" s="297" t="s">
        <v>529</v>
      </c>
      <c r="E438" s="298">
        <v>0</v>
      </c>
      <c r="F438" s="299">
        <v>2</v>
      </c>
      <c r="G438" s="299">
        <v>9</v>
      </c>
      <c r="H438" s="299">
        <v>11</v>
      </c>
      <c r="I438" s="299">
        <v>14</v>
      </c>
      <c r="J438" s="299">
        <v>11</v>
      </c>
      <c r="K438" s="299">
        <v>10</v>
      </c>
      <c r="L438" s="299">
        <v>0.1</v>
      </c>
      <c r="M438" s="299">
        <v>2.06</v>
      </c>
      <c r="N438" s="299">
        <v>2.16</v>
      </c>
      <c r="O438" s="299"/>
      <c r="P438" s="299" t="s">
        <v>493</v>
      </c>
      <c r="Q438" s="299">
        <v>1.9</v>
      </c>
      <c r="R438" s="299">
        <v>20.8</v>
      </c>
      <c r="S438" s="300">
        <v>73</v>
      </c>
      <c r="W438" s="309"/>
      <c r="X438" s="309"/>
      <c r="AE438" s="309"/>
      <c r="AF438" s="309"/>
      <c r="AG438" s="309"/>
      <c r="AH438" s="309"/>
      <c r="AI438" s="309"/>
      <c r="AJ438" s="309"/>
      <c r="AK438" s="309"/>
      <c r="AL438" s="309"/>
    </row>
    <row r="439" spans="2:38" ht="15" customHeight="1">
      <c r="B439" s="461"/>
      <c r="C439" s="458">
        <v>42575</v>
      </c>
      <c r="D439" s="297" t="s">
        <v>492</v>
      </c>
      <c r="E439" s="298">
        <v>1</v>
      </c>
      <c r="F439" s="299">
        <v>0</v>
      </c>
      <c r="G439" s="299">
        <v>7</v>
      </c>
      <c r="H439" s="299">
        <v>7</v>
      </c>
      <c r="I439" s="299">
        <v>15</v>
      </c>
      <c r="J439" s="299">
        <v>15</v>
      </c>
      <c r="K439" s="299">
        <v>5</v>
      </c>
      <c r="L439" s="299">
        <v>0.09</v>
      </c>
      <c r="M439" s="299">
        <v>2.0099999999999998</v>
      </c>
      <c r="N439" s="299">
        <v>2.1</v>
      </c>
      <c r="O439" s="299"/>
      <c r="P439" s="299" t="s">
        <v>498</v>
      </c>
      <c r="Q439" s="299">
        <v>1.2</v>
      </c>
      <c r="R439" s="299">
        <v>20.2</v>
      </c>
      <c r="S439" s="300">
        <v>73</v>
      </c>
      <c r="W439" s="309"/>
      <c r="X439" s="309"/>
      <c r="AE439" s="309"/>
      <c r="AF439" s="309"/>
      <c r="AG439" s="309"/>
      <c r="AH439" s="309"/>
      <c r="AI439" s="309"/>
      <c r="AJ439" s="309"/>
      <c r="AK439" s="309"/>
      <c r="AL439" s="309"/>
    </row>
    <row r="440" spans="2:38" ht="15" customHeight="1">
      <c r="B440" s="461"/>
      <c r="C440" s="459"/>
      <c r="D440" s="297" t="s">
        <v>495</v>
      </c>
      <c r="E440" s="298">
        <v>0</v>
      </c>
      <c r="F440" s="299">
        <v>0</v>
      </c>
      <c r="G440" s="299">
        <v>7</v>
      </c>
      <c r="H440" s="299">
        <v>7</v>
      </c>
      <c r="I440" s="299">
        <v>12</v>
      </c>
      <c r="J440" s="299">
        <v>19</v>
      </c>
      <c r="K440" s="299">
        <v>6</v>
      </c>
      <c r="L440" s="299">
        <v>0.08</v>
      </c>
      <c r="M440" s="299">
        <v>2.12</v>
      </c>
      <c r="N440" s="299">
        <v>2.2000000000000002</v>
      </c>
      <c r="O440" s="299"/>
      <c r="P440" s="299" t="s">
        <v>498</v>
      </c>
      <c r="Q440" s="299">
        <v>1.5</v>
      </c>
      <c r="R440" s="299">
        <v>18.399999999999999</v>
      </c>
      <c r="S440" s="300">
        <v>75</v>
      </c>
      <c r="W440" s="309"/>
      <c r="X440" s="309"/>
      <c r="AE440" s="309"/>
      <c r="AF440" s="309"/>
      <c r="AG440" s="309"/>
      <c r="AH440" s="309"/>
      <c r="AI440" s="309"/>
      <c r="AJ440" s="309"/>
      <c r="AK440" s="309"/>
      <c r="AL440" s="309"/>
    </row>
    <row r="441" spans="2:38" ht="15" customHeight="1">
      <c r="B441" s="461"/>
      <c r="C441" s="459"/>
      <c r="D441" s="297" t="s">
        <v>497</v>
      </c>
      <c r="E441" s="298">
        <v>0</v>
      </c>
      <c r="F441" s="299">
        <v>0</v>
      </c>
      <c r="G441" s="299">
        <v>6</v>
      </c>
      <c r="H441" s="299">
        <v>6</v>
      </c>
      <c r="I441" s="299">
        <v>11</v>
      </c>
      <c r="J441" s="299">
        <v>13</v>
      </c>
      <c r="K441" s="299">
        <v>11</v>
      </c>
      <c r="L441" s="299">
        <v>0.09</v>
      </c>
      <c r="M441" s="299">
        <v>2.15</v>
      </c>
      <c r="N441" s="299">
        <v>2.2400000000000002</v>
      </c>
      <c r="O441" s="299"/>
      <c r="P441" s="299" t="s">
        <v>498</v>
      </c>
      <c r="Q441" s="299">
        <v>0.9</v>
      </c>
      <c r="R441" s="299">
        <v>18.399999999999999</v>
      </c>
      <c r="S441" s="300">
        <v>78</v>
      </c>
      <c r="W441" s="309"/>
      <c r="X441" s="309"/>
      <c r="AE441" s="309"/>
      <c r="AF441" s="309"/>
      <c r="AG441" s="309"/>
      <c r="AH441" s="309"/>
      <c r="AI441" s="309"/>
      <c r="AJ441" s="309"/>
      <c r="AK441" s="309"/>
      <c r="AL441" s="309"/>
    </row>
    <row r="442" spans="2:38" ht="15" customHeight="1">
      <c r="B442" s="461"/>
      <c r="C442" s="459"/>
      <c r="D442" s="297" t="s">
        <v>500</v>
      </c>
      <c r="E442" s="298">
        <v>0</v>
      </c>
      <c r="F442" s="299">
        <v>1</v>
      </c>
      <c r="G442" s="299">
        <v>6</v>
      </c>
      <c r="H442" s="299">
        <v>7</v>
      </c>
      <c r="I442" s="299">
        <v>7</v>
      </c>
      <c r="J442" s="299">
        <v>14</v>
      </c>
      <c r="K442" s="299">
        <v>11</v>
      </c>
      <c r="L442" s="299">
        <v>0.08</v>
      </c>
      <c r="M442" s="299">
        <v>2.27</v>
      </c>
      <c r="N442" s="299">
        <v>2.35</v>
      </c>
      <c r="O442" s="299"/>
      <c r="P442" s="299" t="s">
        <v>498</v>
      </c>
      <c r="Q442" s="299">
        <v>1.4</v>
      </c>
      <c r="R442" s="299">
        <v>17.8</v>
      </c>
      <c r="S442" s="300">
        <v>77</v>
      </c>
      <c r="W442" s="309"/>
      <c r="X442" s="309"/>
      <c r="AE442" s="309"/>
      <c r="AF442" s="309"/>
      <c r="AG442" s="309"/>
      <c r="AH442" s="309"/>
      <c r="AI442" s="309"/>
      <c r="AJ442" s="309"/>
      <c r="AK442" s="309"/>
      <c r="AL442" s="309"/>
    </row>
    <row r="443" spans="2:38" ht="15" customHeight="1">
      <c r="B443" s="461"/>
      <c r="C443" s="459"/>
      <c r="D443" s="297" t="s">
        <v>503</v>
      </c>
      <c r="E443" s="298">
        <v>0</v>
      </c>
      <c r="F443" s="299">
        <v>1</v>
      </c>
      <c r="G443" s="299">
        <v>5</v>
      </c>
      <c r="H443" s="299">
        <v>6</v>
      </c>
      <c r="I443" s="299">
        <v>7</v>
      </c>
      <c r="J443" s="299">
        <v>12</v>
      </c>
      <c r="K443" s="299">
        <v>6</v>
      </c>
      <c r="L443" s="299">
        <v>0.09</v>
      </c>
      <c r="M443" s="299">
        <v>2.4700000000000002</v>
      </c>
      <c r="N443" s="299">
        <v>2.56</v>
      </c>
      <c r="O443" s="299"/>
      <c r="P443" s="299" t="s">
        <v>498</v>
      </c>
      <c r="Q443" s="299">
        <v>1.4</v>
      </c>
      <c r="R443" s="299">
        <v>17</v>
      </c>
      <c r="S443" s="300">
        <v>77</v>
      </c>
      <c r="W443" s="309"/>
      <c r="X443" s="309"/>
      <c r="AE443" s="309"/>
      <c r="AF443" s="309"/>
      <c r="AG443" s="309"/>
      <c r="AH443" s="309"/>
      <c r="AI443" s="309"/>
      <c r="AJ443" s="309"/>
      <c r="AK443" s="309"/>
      <c r="AL443" s="309"/>
    </row>
    <row r="444" spans="2:38" ht="15" customHeight="1">
      <c r="B444" s="461"/>
      <c r="C444" s="459"/>
      <c r="D444" s="297" t="s">
        <v>505</v>
      </c>
      <c r="E444" s="298">
        <v>0</v>
      </c>
      <c r="F444" s="299">
        <v>1</v>
      </c>
      <c r="G444" s="299">
        <v>6</v>
      </c>
      <c r="H444" s="299">
        <v>7</v>
      </c>
      <c r="I444" s="299">
        <v>8</v>
      </c>
      <c r="J444" s="299">
        <v>27</v>
      </c>
      <c r="K444" s="299">
        <v>15</v>
      </c>
      <c r="L444" s="299">
        <v>0.09</v>
      </c>
      <c r="M444" s="299">
        <v>2.31</v>
      </c>
      <c r="N444" s="299">
        <v>2.4</v>
      </c>
      <c r="O444" s="299"/>
      <c r="P444" s="299" t="s">
        <v>498</v>
      </c>
      <c r="Q444" s="299">
        <v>2.1</v>
      </c>
      <c r="R444" s="299">
        <v>18.100000000000001</v>
      </c>
      <c r="S444" s="300">
        <v>76</v>
      </c>
      <c r="W444" s="309"/>
      <c r="X444" s="309"/>
      <c r="AE444" s="309"/>
      <c r="AF444" s="309"/>
      <c r="AG444" s="309"/>
      <c r="AH444" s="309"/>
      <c r="AI444" s="309"/>
      <c r="AJ444" s="309"/>
      <c r="AK444" s="309"/>
      <c r="AL444" s="309"/>
    </row>
    <row r="445" spans="2:38" ht="15" customHeight="1">
      <c r="B445" s="461"/>
      <c r="C445" s="459"/>
      <c r="D445" s="297" t="s">
        <v>508</v>
      </c>
      <c r="E445" s="298">
        <v>0</v>
      </c>
      <c r="F445" s="299">
        <v>1</v>
      </c>
      <c r="G445" s="299">
        <v>4</v>
      </c>
      <c r="H445" s="299">
        <v>5</v>
      </c>
      <c r="I445" s="299">
        <v>7</v>
      </c>
      <c r="J445" s="299">
        <v>20</v>
      </c>
      <c r="K445" s="299">
        <v>11</v>
      </c>
      <c r="L445" s="299">
        <v>7.0000000000000007E-2</v>
      </c>
      <c r="M445" s="299">
        <v>2.15</v>
      </c>
      <c r="N445" s="299">
        <v>2.2200000000000002</v>
      </c>
      <c r="O445" s="299"/>
      <c r="P445" s="299" t="s">
        <v>493</v>
      </c>
      <c r="Q445" s="299">
        <v>2.5</v>
      </c>
      <c r="R445" s="299">
        <v>19.399999999999999</v>
      </c>
      <c r="S445" s="300">
        <v>75</v>
      </c>
      <c r="W445" s="309"/>
      <c r="X445" s="309"/>
      <c r="AE445" s="309"/>
      <c r="AF445" s="309"/>
      <c r="AG445" s="309"/>
      <c r="AH445" s="309"/>
      <c r="AI445" s="309"/>
      <c r="AJ445" s="309"/>
      <c r="AK445" s="309"/>
      <c r="AL445" s="309"/>
    </row>
    <row r="446" spans="2:38" ht="15" customHeight="1">
      <c r="B446" s="461"/>
      <c r="C446" s="459"/>
      <c r="D446" s="297" t="s">
        <v>510</v>
      </c>
      <c r="E446" s="298">
        <v>0</v>
      </c>
      <c r="F446" s="299">
        <v>2</v>
      </c>
      <c r="G446" s="299">
        <v>4</v>
      </c>
      <c r="H446" s="299">
        <v>6</v>
      </c>
      <c r="I446" s="299">
        <v>9</v>
      </c>
      <c r="J446" s="299">
        <v>12</v>
      </c>
      <c r="K446" s="299">
        <v>4</v>
      </c>
      <c r="L446" s="299">
        <v>7.0000000000000007E-2</v>
      </c>
      <c r="M446" s="299">
        <v>2.09</v>
      </c>
      <c r="N446" s="299">
        <v>2.16</v>
      </c>
      <c r="O446" s="299"/>
      <c r="P446" s="299" t="s">
        <v>506</v>
      </c>
      <c r="Q446" s="299">
        <v>2.5</v>
      </c>
      <c r="R446" s="299">
        <v>21</v>
      </c>
      <c r="S446" s="300">
        <v>69</v>
      </c>
      <c r="W446" s="309"/>
      <c r="X446" s="309"/>
      <c r="AE446" s="309"/>
      <c r="AF446" s="309"/>
      <c r="AG446" s="309"/>
      <c r="AH446" s="309"/>
      <c r="AI446" s="309"/>
      <c r="AJ446" s="309"/>
      <c r="AK446" s="309"/>
      <c r="AL446" s="309"/>
    </row>
    <row r="447" spans="2:38" ht="15" customHeight="1">
      <c r="B447" s="461"/>
      <c r="C447" s="459"/>
      <c r="D447" s="297" t="s">
        <v>511</v>
      </c>
      <c r="E447" s="298">
        <v>0</v>
      </c>
      <c r="F447" s="299">
        <v>1</v>
      </c>
      <c r="G447" s="299">
        <v>4</v>
      </c>
      <c r="H447" s="299">
        <v>5</v>
      </c>
      <c r="I447" s="299">
        <v>14</v>
      </c>
      <c r="J447" s="299">
        <v>18</v>
      </c>
      <c r="K447" s="299">
        <v>9</v>
      </c>
      <c r="L447" s="299">
        <v>0.06</v>
      </c>
      <c r="M447" s="299">
        <v>2.02</v>
      </c>
      <c r="N447" s="299">
        <v>2.08</v>
      </c>
      <c r="O447" s="299"/>
      <c r="P447" s="299" t="s">
        <v>506</v>
      </c>
      <c r="Q447" s="299">
        <v>1.7</v>
      </c>
      <c r="R447" s="299">
        <v>22.9</v>
      </c>
      <c r="S447" s="300">
        <v>63</v>
      </c>
      <c r="W447" s="309"/>
      <c r="X447" s="309"/>
      <c r="AE447" s="309"/>
      <c r="AF447" s="309"/>
      <c r="AG447" s="309"/>
      <c r="AH447" s="309"/>
      <c r="AI447" s="309"/>
      <c r="AJ447" s="309"/>
      <c r="AK447" s="309"/>
      <c r="AL447" s="309"/>
    </row>
    <row r="448" spans="2:38" ht="15" customHeight="1" thickBot="1">
      <c r="B448" s="461"/>
      <c r="C448" s="459"/>
      <c r="D448" s="310" t="s">
        <v>512</v>
      </c>
      <c r="E448" s="311">
        <v>0</v>
      </c>
      <c r="F448" s="304">
        <v>1</v>
      </c>
      <c r="G448" s="304">
        <v>3</v>
      </c>
      <c r="H448" s="304">
        <v>4</v>
      </c>
      <c r="I448" s="304">
        <v>21</v>
      </c>
      <c r="J448" s="304">
        <v>9</v>
      </c>
      <c r="K448" s="304">
        <v>10</v>
      </c>
      <c r="L448" s="304">
        <v>0.06</v>
      </c>
      <c r="M448" s="304">
        <v>1.92</v>
      </c>
      <c r="N448" s="304">
        <v>1.98</v>
      </c>
      <c r="O448" s="304"/>
      <c r="P448" s="304" t="s">
        <v>506</v>
      </c>
      <c r="Q448" s="304">
        <v>2.2000000000000002</v>
      </c>
      <c r="R448" s="304">
        <v>24.5</v>
      </c>
      <c r="S448" s="305">
        <v>59</v>
      </c>
      <c r="W448" s="309"/>
      <c r="X448" s="309"/>
      <c r="AE448" s="309"/>
      <c r="AF448" s="309"/>
      <c r="AG448" s="309"/>
      <c r="AH448" s="309"/>
      <c r="AI448" s="309"/>
      <c r="AJ448" s="309"/>
      <c r="AK448" s="309"/>
      <c r="AL448" s="309"/>
    </row>
    <row r="449" spans="2:38" ht="15" customHeight="1">
      <c r="B449" s="461"/>
      <c r="C449" s="459"/>
      <c r="D449" s="293" t="s">
        <v>514</v>
      </c>
      <c r="E449" s="294">
        <v>0</v>
      </c>
      <c r="F449" s="295">
        <v>1</v>
      </c>
      <c r="G449" s="295">
        <v>4</v>
      </c>
      <c r="H449" s="295">
        <v>5</v>
      </c>
      <c r="I449" s="295">
        <v>26</v>
      </c>
      <c r="J449" s="295">
        <v>16</v>
      </c>
      <c r="K449" s="295">
        <v>13</v>
      </c>
      <c r="L449" s="295">
        <v>0.06</v>
      </c>
      <c r="M449" s="295">
        <v>1.89</v>
      </c>
      <c r="N449" s="295">
        <v>1.95</v>
      </c>
      <c r="O449" s="295"/>
      <c r="P449" s="295" t="s">
        <v>493</v>
      </c>
      <c r="Q449" s="295">
        <v>1.1000000000000001</v>
      </c>
      <c r="R449" s="295">
        <v>25.6</v>
      </c>
      <c r="S449" s="296">
        <v>56</v>
      </c>
      <c r="W449" s="309"/>
      <c r="X449" s="309"/>
      <c r="AE449" s="309"/>
      <c r="AF449" s="309"/>
      <c r="AG449" s="309"/>
      <c r="AH449" s="309"/>
      <c r="AI449" s="309"/>
      <c r="AJ449" s="309"/>
      <c r="AK449" s="309"/>
      <c r="AL449" s="309"/>
    </row>
    <row r="450" spans="2:38" ht="15" customHeight="1">
      <c r="B450" s="461"/>
      <c r="C450" s="459"/>
      <c r="D450" s="297" t="s">
        <v>516</v>
      </c>
      <c r="E450" s="298">
        <v>0</v>
      </c>
      <c r="F450" s="299">
        <v>1</v>
      </c>
      <c r="G450" s="299">
        <v>4</v>
      </c>
      <c r="H450" s="299">
        <v>5</v>
      </c>
      <c r="I450" s="299">
        <v>28</v>
      </c>
      <c r="J450" s="299">
        <v>19</v>
      </c>
      <c r="K450" s="299">
        <v>9</v>
      </c>
      <c r="L450" s="299">
        <v>0.08</v>
      </c>
      <c r="M450" s="299">
        <v>1.88</v>
      </c>
      <c r="N450" s="299">
        <v>1.96</v>
      </c>
      <c r="O450" s="299"/>
      <c r="P450" s="299" t="s">
        <v>535</v>
      </c>
      <c r="Q450" s="299">
        <v>1.3</v>
      </c>
      <c r="R450" s="299">
        <v>25.8</v>
      </c>
      <c r="S450" s="300">
        <v>54</v>
      </c>
      <c r="W450" s="309"/>
      <c r="X450" s="309"/>
      <c r="AE450" s="309"/>
      <c r="AF450" s="309"/>
      <c r="AG450" s="309"/>
      <c r="AH450" s="309"/>
      <c r="AI450" s="309"/>
      <c r="AJ450" s="309"/>
      <c r="AK450" s="309"/>
      <c r="AL450" s="309"/>
    </row>
    <row r="451" spans="2:38" ht="15" customHeight="1">
      <c r="B451" s="461"/>
      <c r="C451" s="459"/>
      <c r="D451" s="297" t="s">
        <v>517</v>
      </c>
      <c r="E451" s="298">
        <v>0</v>
      </c>
      <c r="F451" s="299">
        <v>1</v>
      </c>
      <c r="G451" s="299">
        <v>4</v>
      </c>
      <c r="H451" s="299">
        <v>5</v>
      </c>
      <c r="I451" s="299">
        <v>27</v>
      </c>
      <c r="J451" s="299">
        <v>17</v>
      </c>
      <c r="K451" s="299">
        <v>7</v>
      </c>
      <c r="L451" s="299">
        <v>7.0000000000000007E-2</v>
      </c>
      <c r="M451" s="299">
        <v>1.87</v>
      </c>
      <c r="N451" s="299">
        <v>1.94</v>
      </c>
      <c r="O451" s="299"/>
      <c r="P451" s="299" t="s">
        <v>518</v>
      </c>
      <c r="Q451" s="299">
        <v>1.3</v>
      </c>
      <c r="R451" s="299">
        <v>27.4</v>
      </c>
      <c r="S451" s="300">
        <v>57</v>
      </c>
      <c r="W451" s="309"/>
      <c r="X451" s="309"/>
      <c r="AE451" s="309"/>
      <c r="AF451" s="309"/>
      <c r="AG451" s="309"/>
      <c r="AH451" s="309"/>
      <c r="AI451" s="309"/>
      <c r="AJ451" s="309"/>
      <c r="AK451" s="309"/>
      <c r="AL451" s="309"/>
    </row>
    <row r="452" spans="2:38" ht="15" customHeight="1">
      <c r="B452" s="461"/>
      <c r="C452" s="459"/>
      <c r="D452" s="297" t="s">
        <v>519</v>
      </c>
      <c r="E452" s="298">
        <v>0</v>
      </c>
      <c r="F452" s="299">
        <v>1</v>
      </c>
      <c r="G452" s="299">
        <v>3</v>
      </c>
      <c r="H452" s="299">
        <v>4</v>
      </c>
      <c r="I452" s="299">
        <v>33</v>
      </c>
      <c r="J452" s="299">
        <v>13</v>
      </c>
      <c r="K452" s="299">
        <v>10</v>
      </c>
      <c r="L452" s="299">
        <v>0.06</v>
      </c>
      <c r="M452" s="299">
        <v>1.85</v>
      </c>
      <c r="N452" s="299">
        <v>1.91</v>
      </c>
      <c r="O452" s="299"/>
      <c r="P452" s="299" t="s">
        <v>538</v>
      </c>
      <c r="Q452" s="299">
        <v>2.5</v>
      </c>
      <c r="R452" s="299">
        <v>28.2</v>
      </c>
      <c r="S452" s="300">
        <v>47</v>
      </c>
      <c r="W452" s="309"/>
      <c r="X452" s="309"/>
      <c r="AE452" s="309"/>
      <c r="AF452" s="309"/>
      <c r="AG452" s="309"/>
      <c r="AH452" s="309"/>
      <c r="AI452" s="309"/>
      <c r="AJ452" s="309"/>
      <c r="AK452" s="309"/>
      <c r="AL452" s="309"/>
    </row>
    <row r="453" spans="2:38" ht="15" customHeight="1">
      <c r="B453" s="461"/>
      <c r="C453" s="459"/>
      <c r="D453" s="297" t="s">
        <v>520</v>
      </c>
      <c r="E453" s="298">
        <v>0</v>
      </c>
      <c r="F453" s="299">
        <v>0</v>
      </c>
      <c r="G453" s="299">
        <v>4</v>
      </c>
      <c r="H453" s="299">
        <v>4</v>
      </c>
      <c r="I453" s="299">
        <v>32</v>
      </c>
      <c r="J453" s="299">
        <v>13</v>
      </c>
      <c r="K453" s="299">
        <v>7</v>
      </c>
      <c r="L453" s="299">
        <v>0.05</v>
      </c>
      <c r="M453" s="299">
        <v>1.85</v>
      </c>
      <c r="N453" s="299">
        <v>1.9</v>
      </c>
      <c r="O453" s="299"/>
      <c r="P453" s="299" t="s">
        <v>530</v>
      </c>
      <c r="Q453" s="299">
        <v>2.7</v>
      </c>
      <c r="R453" s="299">
        <v>26.4</v>
      </c>
      <c r="S453" s="300">
        <v>52</v>
      </c>
      <c r="W453" s="309"/>
      <c r="X453" s="309"/>
      <c r="AE453" s="309"/>
      <c r="AF453" s="309"/>
      <c r="AG453" s="309"/>
      <c r="AH453" s="309"/>
      <c r="AI453" s="309"/>
      <c r="AJ453" s="309"/>
      <c r="AK453" s="309"/>
      <c r="AL453" s="309"/>
    </row>
    <row r="454" spans="2:38" ht="15" customHeight="1">
      <c r="B454" s="461"/>
      <c r="C454" s="459"/>
      <c r="D454" s="297" t="s">
        <v>521</v>
      </c>
      <c r="E454" s="298">
        <v>0</v>
      </c>
      <c r="F454" s="299">
        <v>0</v>
      </c>
      <c r="G454" s="299">
        <v>4</v>
      </c>
      <c r="H454" s="299">
        <v>4</v>
      </c>
      <c r="I454" s="299">
        <v>30</v>
      </c>
      <c r="J454" s="299">
        <v>15</v>
      </c>
      <c r="K454" s="299">
        <v>12</v>
      </c>
      <c r="L454" s="299">
        <v>0.06</v>
      </c>
      <c r="M454" s="299">
        <v>1.84</v>
      </c>
      <c r="N454" s="299">
        <v>1.9</v>
      </c>
      <c r="O454" s="299"/>
      <c r="P454" s="299" t="s">
        <v>538</v>
      </c>
      <c r="Q454" s="299">
        <v>3.1</v>
      </c>
      <c r="R454" s="299">
        <v>26.4</v>
      </c>
      <c r="S454" s="300">
        <v>61</v>
      </c>
      <c r="W454" s="309"/>
      <c r="X454" s="309"/>
      <c r="AE454" s="309"/>
      <c r="AF454" s="309"/>
      <c r="AG454" s="309"/>
      <c r="AH454" s="309"/>
      <c r="AI454" s="309"/>
      <c r="AJ454" s="309"/>
      <c r="AK454" s="309"/>
      <c r="AL454" s="309"/>
    </row>
    <row r="455" spans="2:38" ht="15" customHeight="1">
      <c r="B455" s="461"/>
      <c r="C455" s="459"/>
      <c r="D455" s="297" t="s">
        <v>522</v>
      </c>
      <c r="E455" s="298">
        <v>1</v>
      </c>
      <c r="F455" s="299">
        <v>0</v>
      </c>
      <c r="G455" s="299">
        <v>5</v>
      </c>
      <c r="H455" s="299">
        <v>5</v>
      </c>
      <c r="I455" s="299">
        <v>29</v>
      </c>
      <c r="J455" s="299">
        <v>18</v>
      </c>
      <c r="K455" s="299">
        <v>12</v>
      </c>
      <c r="L455" s="299">
        <v>0.06</v>
      </c>
      <c r="M455" s="299">
        <v>1.84</v>
      </c>
      <c r="N455" s="299">
        <v>1.9</v>
      </c>
      <c r="O455" s="299"/>
      <c r="P455" s="299" t="s">
        <v>530</v>
      </c>
      <c r="Q455" s="299">
        <v>3.6</v>
      </c>
      <c r="R455" s="299">
        <v>25.5</v>
      </c>
      <c r="S455" s="300">
        <v>62</v>
      </c>
      <c r="W455" s="309"/>
      <c r="X455" s="309"/>
      <c r="AE455" s="309"/>
      <c r="AF455" s="309"/>
      <c r="AG455" s="309"/>
      <c r="AH455" s="309"/>
      <c r="AI455" s="309"/>
      <c r="AJ455" s="309"/>
      <c r="AK455" s="309"/>
      <c r="AL455" s="309"/>
    </row>
    <row r="456" spans="2:38" ht="15" customHeight="1">
      <c r="B456" s="461"/>
      <c r="C456" s="459"/>
      <c r="D456" s="297" t="s">
        <v>523</v>
      </c>
      <c r="E456" s="298">
        <v>0</v>
      </c>
      <c r="F456" s="299">
        <v>0</v>
      </c>
      <c r="G456" s="299">
        <v>5</v>
      </c>
      <c r="H456" s="299">
        <v>5</v>
      </c>
      <c r="I456" s="299">
        <v>24</v>
      </c>
      <c r="J456" s="299">
        <v>14</v>
      </c>
      <c r="K456" s="299">
        <v>7</v>
      </c>
      <c r="L456" s="299">
        <v>0.06</v>
      </c>
      <c r="M456" s="299">
        <v>1.84</v>
      </c>
      <c r="N456" s="299">
        <v>1.9</v>
      </c>
      <c r="O456" s="299"/>
      <c r="P456" s="299" t="s">
        <v>530</v>
      </c>
      <c r="Q456" s="299">
        <v>2.9</v>
      </c>
      <c r="R456" s="299">
        <v>24</v>
      </c>
      <c r="S456" s="300">
        <v>67</v>
      </c>
      <c r="W456" s="309"/>
      <c r="X456" s="309"/>
      <c r="AE456" s="309"/>
      <c r="AF456" s="309"/>
      <c r="AG456" s="309"/>
      <c r="AH456" s="309"/>
      <c r="AI456" s="309"/>
      <c r="AJ456" s="309"/>
      <c r="AK456" s="309"/>
      <c r="AL456" s="309"/>
    </row>
    <row r="457" spans="2:38" ht="15" customHeight="1">
      <c r="B457" s="461"/>
      <c r="C457" s="459"/>
      <c r="D457" s="297" t="s">
        <v>524</v>
      </c>
      <c r="E457" s="298">
        <v>0</v>
      </c>
      <c r="F457" s="299">
        <v>0</v>
      </c>
      <c r="G457" s="299">
        <v>5</v>
      </c>
      <c r="H457" s="299">
        <v>5</v>
      </c>
      <c r="I457" s="299">
        <v>21</v>
      </c>
      <c r="J457" s="299">
        <v>10</v>
      </c>
      <c r="K457" s="299">
        <v>2</v>
      </c>
      <c r="L457" s="299">
        <v>0.06</v>
      </c>
      <c r="M457" s="299">
        <v>1.85</v>
      </c>
      <c r="N457" s="299">
        <v>1.91</v>
      </c>
      <c r="O457" s="299"/>
      <c r="P457" s="299" t="s">
        <v>534</v>
      </c>
      <c r="Q457" s="299">
        <v>1.9</v>
      </c>
      <c r="R457" s="299">
        <v>23</v>
      </c>
      <c r="S457" s="300">
        <v>70</v>
      </c>
      <c r="W457" s="309"/>
      <c r="X457" s="309"/>
      <c r="AE457" s="309"/>
      <c r="AF457" s="309"/>
      <c r="AG457" s="309"/>
      <c r="AH457" s="309"/>
      <c r="AI457" s="309"/>
      <c r="AJ457" s="309"/>
      <c r="AK457" s="309"/>
      <c r="AL457" s="309"/>
    </row>
    <row r="458" spans="2:38" ht="15" customHeight="1">
      <c r="B458" s="461"/>
      <c r="C458" s="459"/>
      <c r="D458" s="297" t="s">
        <v>525</v>
      </c>
      <c r="E458" s="298">
        <v>0</v>
      </c>
      <c r="F458" s="299">
        <v>0</v>
      </c>
      <c r="G458" s="299">
        <v>6</v>
      </c>
      <c r="H458" s="299">
        <v>6</v>
      </c>
      <c r="I458" s="299">
        <v>21</v>
      </c>
      <c r="J458" s="299">
        <v>19</v>
      </c>
      <c r="K458" s="299">
        <v>2</v>
      </c>
      <c r="L458" s="299">
        <v>0.05</v>
      </c>
      <c r="M458" s="299">
        <v>1.84</v>
      </c>
      <c r="N458" s="299">
        <v>1.89</v>
      </c>
      <c r="O458" s="299"/>
      <c r="P458" s="299" t="s">
        <v>534</v>
      </c>
      <c r="Q458" s="299">
        <v>1.3</v>
      </c>
      <c r="R458" s="299">
        <v>22.4</v>
      </c>
      <c r="S458" s="300">
        <v>70</v>
      </c>
      <c r="W458" s="309"/>
      <c r="X458" s="309"/>
      <c r="AE458" s="309"/>
      <c r="AF458" s="309"/>
      <c r="AG458" s="309"/>
      <c r="AH458" s="309"/>
      <c r="AI458" s="309"/>
      <c r="AJ458" s="309"/>
      <c r="AK458" s="309"/>
      <c r="AL458" s="309"/>
    </row>
    <row r="459" spans="2:38" ht="15" customHeight="1">
      <c r="B459" s="461"/>
      <c r="C459" s="459"/>
      <c r="D459" s="297" t="s">
        <v>526</v>
      </c>
      <c r="E459" s="298">
        <v>0</v>
      </c>
      <c r="F459" s="299">
        <v>0</v>
      </c>
      <c r="G459" s="299">
        <v>6</v>
      </c>
      <c r="H459" s="299">
        <v>6</v>
      </c>
      <c r="I459" s="299">
        <v>20</v>
      </c>
      <c r="J459" s="299">
        <v>12</v>
      </c>
      <c r="K459" s="299">
        <v>1</v>
      </c>
      <c r="L459" s="299">
        <v>0.05</v>
      </c>
      <c r="M459" s="299">
        <v>1.85</v>
      </c>
      <c r="N459" s="299">
        <v>1.9</v>
      </c>
      <c r="O459" s="299"/>
      <c r="P459" s="299" t="s">
        <v>506</v>
      </c>
      <c r="Q459" s="299">
        <v>1.6</v>
      </c>
      <c r="R459" s="299">
        <v>22.2</v>
      </c>
      <c r="S459" s="300">
        <v>70</v>
      </c>
      <c r="W459" s="309"/>
      <c r="X459" s="309"/>
      <c r="AE459" s="309"/>
      <c r="AF459" s="309"/>
      <c r="AG459" s="309"/>
      <c r="AH459" s="309"/>
      <c r="AI459" s="309"/>
      <c r="AJ459" s="309"/>
      <c r="AK459" s="309"/>
      <c r="AL459" s="309"/>
    </row>
    <row r="460" spans="2:38" ht="15" customHeight="1">
      <c r="B460" s="461"/>
      <c r="C460" s="459"/>
      <c r="D460" s="297" t="s">
        <v>527</v>
      </c>
      <c r="E460" s="298">
        <v>0</v>
      </c>
      <c r="F460" s="299">
        <v>0</v>
      </c>
      <c r="G460" s="299">
        <v>7</v>
      </c>
      <c r="H460" s="299">
        <v>7</v>
      </c>
      <c r="I460" s="299">
        <v>19</v>
      </c>
      <c r="J460" s="299">
        <v>11</v>
      </c>
      <c r="K460" s="299">
        <v>6</v>
      </c>
      <c r="L460" s="299">
        <v>0.06</v>
      </c>
      <c r="M460" s="299">
        <v>1.86</v>
      </c>
      <c r="N460" s="299">
        <v>1.92</v>
      </c>
      <c r="O460" s="299"/>
      <c r="P460" s="299" t="s">
        <v>535</v>
      </c>
      <c r="Q460" s="299">
        <v>1.1000000000000001</v>
      </c>
      <c r="R460" s="299">
        <v>21.9</v>
      </c>
      <c r="S460" s="300">
        <v>73</v>
      </c>
      <c r="W460" s="309"/>
      <c r="X460" s="309"/>
      <c r="AE460" s="309"/>
      <c r="AF460" s="309"/>
      <c r="AG460" s="309"/>
      <c r="AH460" s="309"/>
      <c r="AI460" s="309"/>
      <c r="AJ460" s="309"/>
      <c r="AK460" s="309"/>
      <c r="AL460" s="309"/>
    </row>
    <row r="461" spans="2:38" ht="15" customHeight="1">
      <c r="B461" s="461"/>
      <c r="C461" s="459"/>
      <c r="D461" s="297" t="s">
        <v>528</v>
      </c>
      <c r="E461" s="298">
        <v>1</v>
      </c>
      <c r="F461" s="299">
        <v>0</v>
      </c>
      <c r="G461" s="299">
        <v>7</v>
      </c>
      <c r="H461" s="299">
        <v>7</v>
      </c>
      <c r="I461" s="299">
        <v>17</v>
      </c>
      <c r="J461" s="299">
        <v>15</v>
      </c>
      <c r="K461" s="299">
        <v>8</v>
      </c>
      <c r="L461" s="299">
        <v>0.06</v>
      </c>
      <c r="M461" s="299">
        <v>1.86</v>
      </c>
      <c r="N461" s="299">
        <v>1.92</v>
      </c>
      <c r="O461" s="299"/>
      <c r="P461" s="299" t="s">
        <v>531</v>
      </c>
      <c r="Q461" s="299">
        <v>1.1000000000000001</v>
      </c>
      <c r="R461" s="299">
        <v>21.6</v>
      </c>
      <c r="S461" s="300">
        <v>72</v>
      </c>
      <c r="W461" s="309"/>
      <c r="X461" s="309"/>
      <c r="AE461" s="309"/>
      <c r="AF461" s="309"/>
      <c r="AG461" s="309"/>
      <c r="AH461" s="309"/>
      <c r="AI461" s="309"/>
      <c r="AJ461" s="309"/>
      <c r="AK461" s="309"/>
      <c r="AL461" s="309"/>
    </row>
    <row r="462" spans="2:38" ht="15" customHeight="1">
      <c r="B462" s="461"/>
      <c r="C462" s="460"/>
      <c r="D462" s="297" t="s">
        <v>529</v>
      </c>
      <c r="E462" s="298">
        <v>1</v>
      </c>
      <c r="F462" s="299">
        <v>0</v>
      </c>
      <c r="G462" s="299">
        <v>7</v>
      </c>
      <c r="H462" s="299">
        <v>7</v>
      </c>
      <c r="I462" s="299">
        <v>16</v>
      </c>
      <c r="J462" s="299">
        <v>18</v>
      </c>
      <c r="K462" s="299">
        <v>11</v>
      </c>
      <c r="L462" s="299">
        <v>0.06</v>
      </c>
      <c r="M462" s="299">
        <v>1.87</v>
      </c>
      <c r="N462" s="299">
        <v>1.93</v>
      </c>
      <c r="O462" s="299"/>
      <c r="P462" s="299" t="s">
        <v>534</v>
      </c>
      <c r="Q462" s="299">
        <v>0.8</v>
      </c>
      <c r="R462" s="299">
        <v>21.1</v>
      </c>
      <c r="S462" s="300">
        <v>72</v>
      </c>
      <c r="W462" s="309"/>
      <c r="X462" s="309"/>
      <c r="AE462" s="309"/>
      <c r="AF462" s="309"/>
      <c r="AG462" s="309"/>
      <c r="AH462" s="309"/>
      <c r="AI462" s="309"/>
      <c r="AJ462" s="309"/>
      <c r="AK462" s="309"/>
      <c r="AL462" s="309"/>
    </row>
    <row r="463" spans="2:38" ht="15" customHeight="1">
      <c r="B463" s="461"/>
      <c r="C463" s="458">
        <v>42576</v>
      </c>
      <c r="D463" s="297" t="s">
        <v>492</v>
      </c>
      <c r="E463" s="298">
        <v>1</v>
      </c>
      <c r="F463" s="299">
        <v>0</v>
      </c>
      <c r="G463" s="299">
        <v>9</v>
      </c>
      <c r="H463" s="299">
        <v>9</v>
      </c>
      <c r="I463" s="299">
        <v>13</v>
      </c>
      <c r="J463" s="299">
        <v>20</v>
      </c>
      <c r="K463" s="299">
        <v>1</v>
      </c>
      <c r="L463" s="299">
        <v>0.06</v>
      </c>
      <c r="M463" s="299">
        <v>1.9</v>
      </c>
      <c r="N463" s="299">
        <v>1.96</v>
      </c>
      <c r="O463" s="299"/>
      <c r="P463" s="299" t="s">
        <v>498</v>
      </c>
      <c r="Q463" s="299">
        <v>1.3</v>
      </c>
      <c r="R463" s="299">
        <v>20.9</v>
      </c>
      <c r="S463" s="300">
        <v>74</v>
      </c>
      <c r="W463" s="309"/>
      <c r="X463" s="309"/>
      <c r="AE463" s="309"/>
      <c r="AF463" s="309"/>
      <c r="AG463" s="309"/>
      <c r="AH463" s="309"/>
      <c r="AI463" s="309"/>
      <c r="AJ463" s="309"/>
      <c r="AK463" s="309"/>
      <c r="AL463" s="309"/>
    </row>
    <row r="464" spans="2:38" ht="15" customHeight="1">
      <c r="B464" s="461"/>
      <c r="C464" s="459"/>
      <c r="D464" s="297" t="s">
        <v>495</v>
      </c>
      <c r="E464" s="298">
        <v>1</v>
      </c>
      <c r="F464" s="299">
        <v>0</v>
      </c>
      <c r="G464" s="299">
        <v>8</v>
      </c>
      <c r="H464" s="299">
        <v>8</v>
      </c>
      <c r="I464" s="299">
        <v>11</v>
      </c>
      <c r="J464" s="299">
        <v>21</v>
      </c>
      <c r="K464" s="299">
        <v>7</v>
      </c>
      <c r="L464" s="299">
        <v>7.0000000000000007E-2</v>
      </c>
      <c r="M464" s="299">
        <v>2.02</v>
      </c>
      <c r="N464" s="299">
        <v>2.09</v>
      </c>
      <c r="O464" s="299"/>
      <c r="P464" s="299" t="s">
        <v>538</v>
      </c>
      <c r="Q464" s="299">
        <v>0.8</v>
      </c>
      <c r="R464" s="299">
        <v>20.5</v>
      </c>
      <c r="S464" s="300">
        <v>75</v>
      </c>
      <c r="W464" s="309"/>
      <c r="X464" s="309"/>
      <c r="AE464" s="309"/>
      <c r="AF464" s="309"/>
      <c r="AG464" s="309"/>
      <c r="AH464" s="309"/>
      <c r="AI464" s="309"/>
      <c r="AJ464" s="309"/>
      <c r="AK464" s="309"/>
      <c r="AL464" s="309"/>
    </row>
    <row r="465" spans="2:38" ht="15" customHeight="1">
      <c r="B465" s="461"/>
      <c r="C465" s="459"/>
      <c r="D465" s="297" t="s">
        <v>497</v>
      </c>
      <c r="E465" s="298">
        <v>1</v>
      </c>
      <c r="F465" s="299">
        <v>0</v>
      </c>
      <c r="G465" s="299">
        <v>9</v>
      </c>
      <c r="H465" s="299">
        <v>9</v>
      </c>
      <c r="I465" s="299">
        <v>11</v>
      </c>
      <c r="J465" s="299">
        <v>14</v>
      </c>
      <c r="K465" s="299">
        <v>6</v>
      </c>
      <c r="L465" s="299">
        <v>7.0000000000000007E-2</v>
      </c>
      <c r="M465" s="299">
        <v>1.93</v>
      </c>
      <c r="N465" s="299">
        <v>2</v>
      </c>
      <c r="O465" s="299"/>
      <c r="P465" s="299" t="s">
        <v>531</v>
      </c>
      <c r="Q465" s="299">
        <v>0.6</v>
      </c>
      <c r="R465" s="299">
        <v>20.6</v>
      </c>
      <c r="S465" s="300">
        <v>79</v>
      </c>
      <c r="W465" s="309"/>
      <c r="X465" s="309"/>
      <c r="AE465" s="309"/>
      <c r="AF465" s="309"/>
      <c r="AG465" s="309"/>
      <c r="AH465" s="309"/>
      <c r="AI465" s="309"/>
      <c r="AJ465" s="309"/>
      <c r="AK465" s="309"/>
      <c r="AL465" s="309"/>
    </row>
    <row r="466" spans="2:38" ht="15" customHeight="1">
      <c r="B466" s="461"/>
      <c r="C466" s="459"/>
      <c r="D466" s="297" t="s">
        <v>500</v>
      </c>
      <c r="E466" s="298">
        <v>0</v>
      </c>
      <c r="F466" s="299">
        <v>0</v>
      </c>
      <c r="G466" s="299">
        <v>9</v>
      </c>
      <c r="H466" s="299">
        <v>9</v>
      </c>
      <c r="I466" s="299">
        <v>8</v>
      </c>
      <c r="J466" s="299">
        <v>18</v>
      </c>
      <c r="K466" s="299">
        <v>9</v>
      </c>
      <c r="L466" s="299">
        <v>7.0000000000000007E-2</v>
      </c>
      <c r="M466" s="299">
        <v>1.99</v>
      </c>
      <c r="N466" s="299">
        <v>2.06</v>
      </c>
      <c r="O466" s="299"/>
      <c r="P466" s="299" t="s">
        <v>506</v>
      </c>
      <c r="Q466" s="299">
        <v>0.8</v>
      </c>
      <c r="R466" s="299">
        <v>20.3</v>
      </c>
      <c r="S466" s="300">
        <v>79</v>
      </c>
      <c r="W466" s="309"/>
      <c r="X466" s="309"/>
      <c r="AE466" s="309"/>
      <c r="AF466" s="309"/>
      <c r="AG466" s="309"/>
      <c r="AH466" s="309"/>
      <c r="AI466" s="309"/>
      <c r="AJ466" s="309"/>
      <c r="AK466" s="309"/>
      <c r="AL466" s="309"/>
    </row>
    <row r="467" spans="2:38" ht="15" customHeight="1">
      <c r="B467" s="461"/>
      <c r="C467" s="459"/>
      <c r="D467" s="297" t="s">
        <v>503</v>
      </c>
      <c r="E467" s="298">
        <v>0</v>
      </c>
      <c r="F467" s="299">
        <v>1</v>
      </c>
      <c r="G467" s="299">
        <v>10</v>
      </c>
      <c r="H467" s="299">
        <v>11</v>
      </c>
      <c r="I467" s="299">
        <v>6</v>
      </c>
      <c r="J467" s="299">
        <v>12</v>
      </c>
      <c r="K467" s="299">
        <v>5</v>
      </c>
      <c r="L467" s="299">
        <v>0.11</v>
      </c>
      <c r="M467" s="299">
        <v>2.0099999999999998</v>
      </c>
      <c r="N467" s="299">
        <v>2.12</v>
      </c>
      <c r="O467" s="299"/>
      <c r="P467" s="299" t="s">
        <v>506</v>
      </c>
      <c r="Q467" s="299">
        <v>0.6</v>
      </c>
      <c r="R467" s="299">
        <v>19.899999999999999</v>
      </c>
      <c r="S467" s="300">
        <v>85</v>
      </c>
      <c r="W467" s="309"/>
      <c r="X467" s="309"/>
      <c r="AE467" s="309"/>
      <c r="AF467" s="309"/>
      <c r="AG467" s="309"/>
      <c r="AH467" s="309"/>
      <c r="AI467" s="309"/>
      <c r="AJ467" s="309"/>
      <c r="AK467" s="309"/>
      <c r="AL467" s="309"/>
    </row>
    <row r="468" spans="2:38" ht="15" customHeight="1">
      <c r="B468" s="461"/>
      <c r="C468" s="459"/>
      <c r="D468" s="297" t="s">
        <v>505</v>
      </c>
      <c r="E468" s="298">
        <v>0</v>
      </c>
      <c r="F468" s="299">
        <v>1</v>
      </c>
      <c r="G468" s="299">
        <v>10</v>
      </c>
      <c r="H468" s="299">
        <v>11</v>
      </c>
      <c r="I468" s="299">
        <v>7</v>
      </c>
      <c r="J468" s="299">
        <v>19</v>
      </c>
      <c r="K468" s="299">
        <v>8</v>
      </c>
      <c r="L468" s="299">
        <v>0.1</v>
      </c>
      <c r="M468" s="299">
        <v>2</v>
      </c>
      <c r="N468" s="299">
        <v>2.1</v>
      </c>
      <c r="O468" s="299"/>
      <c r="P468" s="299" t="s">
        <v>531</v>
      </c>
      <c r="Q468" s="299">
        <v>0.5</v>
      </c>
      <c r="R468" s="299">
        <v>20.399999999999999</v>
      </c>
      <c r="S468" s="300">
        <v>83</v>
      </c>
      <c r="W468" s="309"/>
      <c r="X468" s="309"/>
      <c r="AE468" s="309"/>
      <c r="AF468" s="309"/>
      <c r="AG468" s="309"/>
      <c r="AH468" s="309"/>
      <c r="AI468" s="309"/>
      <c r="AJ468" s="309"/>
      <c r="AK468" s="309"/>
      <c r="AL468" s="309"/>
    </row>
    <row r="469" spans="2:38" ht="15" customHeight="1">
      <c r="B469" s="461"/>
      <c r="C469" s="459"/>
      <c r="D469" s="297" t="s">
        <v>508</v>
      </c>
      <c r="E469" s="298">
        <v>0</v>
      </c>
      <c r="F469" s="299">
        <v>2</v>
      </c>
      <c r="G469" s="299">
        <v>9</v>
      </c>
      <c r="H469" s="299">
        <v>11</v>
      </c>
      <c r="I469" s="299">
        <v>8</v>
      </c>
      <c r="J469" s="299">
        <v>21</v>
      </c>
      <c r="K469" s="299">
        <v>5</v>
      </c>
      <c r="L469" s="299">
        <v>0.1</v>
      </c>
      <c r="M469" s="299">
        <v>1.97</v>
      </c>
      <c r="N469" s="299">
        <v>2.0699999999999998</v>
      </c>
      <c r="O469" s="299"/>
      <c r="P469" s="299" t="s">
        <v>506</v>
      </c>
      <c r="Q469" s="299">
        <v>0.6</v>
      </c>
      <c r="R469" s="299">
        <v>21.3</v>
      </c>
      <c r="S469" s="300">
        <v>81</v>
      </c>
      <c r="W469" s="309"/>
      <c r="X469" s="309"/>
      <c r="AE469" s="309"/>
      <c r="AF469" s="309"/>
      <c r="AG469" s="309"/>
      <c r="AH469" s="309"/>
      <c r="AI469" s="309"/>
      <c r="AJ469" s="309"/>
      <c r="AK469" s="309"/>
      <c r="AL469" s="309"/>
    </row>
    <row r="470" spans="2:38" ht="15" customHeight="1">
      <c r="B470" s="461"/>
      <c r="C470" s="459"/>
      <c r="D470" s="297" t="s">
        <v>510</v>
      </c>
      <c r="E470" s="298">
        <v>1</v>
      </c>
      <c r="F470" s="299">
        <v>2</v>
      </c>
      <c r="G470" s="299">
        <v>9</v>
      </c>
      <c r="H470" s="299">
        <v>11</v>
      </c>
      <c r="I470" s="299">
        <v>10</v>
      </c>
      <c r="J470" s="299">
        <v>27</v>
      </c>
      <c r="K470" s="299">
        <v>6</v>
      </c>
      <c r="L470" s="299">
        <v>0.09</v>
      </c>
      <c r="M470" s="299">
        <v>1.98</v>
      </c>
      <c r="N470" s="299">
        <v>2.0699999999999998</v>
      </c>
      <c r="O470" s="299"/>
      <c r="P470" s="299" t="s">
        <v>535</v>
      </c>
      <c r="Q470" s="299">
        <v>0.9</v>
      </c>
      <c r="R470" s="299">
        <v>22.1</v>
      </c>
      <c r="S470" s="300">
        <v>78</v>
      </c>
      <c r="W470" s="309"/>
      <c r="X470" s="309"/>
      <c r="AE470" s="309"/>
      <c r="AF470" s="309"/>
      <c r="AG470" s="309"/>
      <c r="AH470" s="309"/>
      <c r="AI470" s="309"/>
      <c r="AJ470" s="309"/>
      <c r="AK470" s="309"/>
      <c r="AL470" s="309"/>
    </row>
    <row r="471" spans="2:38" ht="15" customHeight="1">
      <c r="B471" s="461"/>
      <c r="C471" s="459"/>
      <c r="D471" s="297" t="s">
        <v>511</v>
      </c>
      <c r="E471" s="298">
        <v>1</v>
      </c>
      <c r="F471" s="299">
        <v>1</v>
      </c>
      <c r="G471" s="299">
        <v>8</v>
      </c>
      <c r="H471" s="299">
        <v>9</v>
      </c>
      <c r="I471" s="299">
        <v>16</v>
      </c>
      <c r="J471" s="299">
        <v>14</v>
      </c>
      <c r="K471" s="299">
        <v>10</v>
      </c>
      <c r="L471" s="299">
        <v>7.0000000000000007E-2</v>
      </c>
      <c r="M471" s="299">
        <v>1.89</v>
      </c>
      <c r="N471" s="299">
        <v>1.96</v>
      </c>
      <c r="O471" s="299"/>
      <c r="P471" s="299" t="s">
        <v>506</v>
      </c>
      <c r="Q471" s="299">
        <v>0.9</v>
      </c>
      <c r="R471" s="299">
        <v>23</v>
      </c>
      <c r="S471" s="300">
        <v>77</v>
      </c>
      <c r="W471" s="309"/>
      <c r="X471" s="309"/>
      <c r="AE471" s="309"/>
      <c r="AF471" s="309"/>
      <c r="AG471" s="309"/>
      <c r="AH471" s="309"/>
      <c r="AI471" s="309"/>
      <c r="AJ471" s="309"/>
      <c r="AK471" s="309"/>
      <c r="AL471" s="309"/>
    </row>
    <row r="472" spans="2:38" ht="15" customHeight="1" thickBot="1">
      <c r="B472" s="461"/>
      <c r="C472" s="459"/>
      <c r="D472" s="310" t="s">
        <v>512</v>
      </c>
      <c r="E472" s="311">
        <v>1</v>
      </c>
      <c r="F472" s="304">
        <v>2</v>
      </c>
      <c r="G472" s="304">
        <v>8</v>
      </c>
      <c r="H472" s="304">
        <v>10</v>
      </c>
      <c r="I472" s="304">
        <v>17</v>
      </c>
      <c r="J472" s="304">
        <v>23</v>
      </c>
      <c r="K472" s="304">
        <v>8</v>
      </c>
      <c r="L472" s="304">
        <v>0.08</v>
      </c>
      <c r="M472" s="304">
        <v>1.9</v>
      </c>
      <c r="N472" s="304">
        <v>1.98</v>
      </c>
      <c r="O472" s="304"/>
      <c r="P472" s="304" t="s">
        <v>493</v>
      </c>
      <c r="Q472" s="304">
        <v>1.4</v>
      </c>
      <c r="R472" s="304">
        <v>23.8</v>
      </c>
      <c r="S472" s="305">
        <v>76</v>
      </c>
      <c r="W472" s="309"/>
      <c r="X472" s="309"/>
      <c r="AE472" s="309"/>
      <c r="AF472" s="309"/>
      <c r="AG472" s="309"/>
      <c r="AH472" s="309"/>
      <c r="AI472" s="309"/>
      <c r="AJ472" s="309"/>
      <c r="AK472" s="309"/>
      <c r="AL472" s="309"/>
    </row>
    <row r="473" spans="2:38" ht="15" customHeight="1">
      <c r="B473" s="462" t="s">
        <v>537</v>
      </c>
      <c r="C473" s="459"/>
      <c r="D473" s="293" t="s">
        <v>514</v>
      </c>
      <c r="E473" s="294">
        <v>0</v>
      </c>
      <c r="F473" s="295">
        <v>2</v>
      </c>
      <c r="G473" s="295">
        <v>8</v>
      </c>
      <c r="H473" s="295">
        <v>10</v>
      </c>
      <c r="I473" s="295">
        <v>20</v>
      </c>
      <c r="J473" s="295">
        <v>16</v>
      </c>
      <c r="K473" s="295">
        <v>9</v>
      </c>
      <c r="L473" s="295">
        <v>0.09</v>
      </c>
      <c r="M473" s="295">
        <v>1.9</v>
      </c>
      <c r="N473" s="295">
        <v>1.99</v>
      </c>
      <c r="O473" s="295"/>
      <c r="P473" s="295" t="s">
        <v>498</v>
      </c>
      <c r="Q473" s="295">
        <v>1.4</v>
      </c>
      <c r="R473" s="295">
        <v>24</v>
      </c>
      <c r="S473" s="296">
        <v>71</v>
      </c>
      <c r="W473" s="309"/>
      <c r="X473" s="309"/>
      <c r="AE473" s="309"/>
      <c r="AF473" s="309"/>
      <c r="AG473" s="309"/>
      <c r="AH473" s="309"/>
      <c r="AI473" s="309"/>
      <c r="AJ473" s="309"/>
      <c r="AK473" s="309"/>
      <c r="AL473" s="309"/>
    </row>
    <row r="474" spans="2:38" ht="15" customHeight="1">
      <c r="B474" s="462"/>
      <c r="C474" s="459"/>
      <c r="D474" s="297" t="s">
        <v>516</v>
      </c>
      <c r="E474" s="298">
        <v>0</v>
      </c>
      <c r="F474" s="299">
        <v>2</v>
      </c>
      <c r="G474" s="299">
        <v>9</v>
      </c>
      <c r="H474" s="299">
        <v>11</v>
      </c>
      <c r="I474" s="299">
        <v>24</v>
      </c>
      <c r="J474" s="299">
        <v>21</v>
      </c>
      <c r="K474" s="299">
        <v>9</v>
      </c>
      <c r="L474" s="299">
        <v>0.09</v>
      </c>
      <c r="M474" s="299">
        <v>1.9</v>
      </c>
      <c r="N474" s="299">
        <v>1.99</v>
      </c>
      <c r="O474" s="299"/>
      <c r="P474" s="299" t="s">
        <v>533</v>
      </c>
      <c r="Q474" s="299">
        <v>1.5</v>
      </c>
      <c r="R474" s="299">
        <v>26.3</v>
      </c>
      <c r="S474" s="300">
        <v>69</v>
      </c>
      <c r="W474" s="309"/>
      <c r="X474" s="309"/>
      <c r="AE474" s="309"/>
      <c r="AF474" s="309"/>
      <c r="AG474" s="309"/>
      <c r="AH474" s="309"/>
      <c r="AI474" s="309"/>
      <c r="AJ474" s="309"/>
      <c r="AK474" s="309"/>
      <c r="AL474" s="309"/>
    </row>
    <row r="475" spans="2:38" ht="15" customHeight="1">
      <c r="B475" s="462"/>
      <c r="C475" s="459"/>
      <c r="D475" s="297" t="s">
        <v>517</v>
      </c>
      <c r="E475" s="298">
        <v>1</v>
      </c>
      <c r="F475" s="299">
        <v>1</v>
      </c>
      <c r="G475" s="299">
        <v>10</v>
      </c>
      <c r="H475" s="299">
        <v>11</v>
      </c>
      <c r="I475" s="299">
        <v>31</v>
      </c>
      <c r="J475" s="299">
        <v>24</v>
      </c>
      <c r="K475" s="299">
        <v>15</v>
      </c>
      <c r="L475" s="299">
        <v>0.09</v>
      </c>
      <c r="M475" s="299">
        <v>1.9</v>
      </c>
      <c r="N475" s="299">
        <v>1.99</v>
      </c>
      <c r="O475" s="299"/>
      <c r="P475" s="299" t="s">
        <v>493</v>
      </c>
      <c r="Q475" s="299">
        <v>1.3</v>
      </c>
      <c r="R475" s="299">
        <v>26.9</v>
      </c>
      <c r="S475" s="300">
        <v>60</v>
      </c>
      <c r="W475" s="309"/>
      <c r="X475" s="309"/>
      <c r="AE475" s="309"/>
      <c r="AF475" s="309"/>
      <c r="AG475" s="309"/>
      <c r="AH475" s="309"/>
      <c r="AI475" s="309"/>
      <c r="AJ475" s="309"/>
      <c r="AK475" s="309"/>
      <c r="AL475" s="309"/>
    </row>
    <row r="476" spans="2:38" ht="15" customHeight="1">
      <c r="B476" s="462"/>
      <c r="C476" s="459"/>
      <c r="D476" s="297" t="s">
        <v>519</v>
      </c>
      <c r="E476" s="298">
        <v>1</v>
      </c>
      <c r="F476" s="299">
        <v>1</v>
      </c>
      <c r="G476" s="299">
        <v>8</v>
      </c>
      <c r="H476" s="299">
        <v>9</v>
      </c>
      <c r="I476" s="299">
        <v>38</v>
      </c>
      <c r="J476" s="299">
        <v>25</v>
      </c>
      <c r="K476" s="299">
        <v>14</v>
      </c>
      <c r="L476" s="299">
        <v>0.1</v>
      </c>
      <c r="M476" s="299">
        <v>1.89</v>
      </c>
      <c r="N476" s="299">
        <v>1.99</v>
      </c>
      <c r="O476" s="299"/>
      <c r="P476" s="299" t="s">
        <v>518</v>
      </c>
      <c r="Q476" s="299">
        <v>1.5</v>
      </c>
      <c r="R476" s="299">
        <v>26.3</v>
      </c>
      <c r="S476" s="300">
        <v>57</v>
      </c>
      <c r="W476" s="309"/>
      <c r="X476" s="309"/>
      <c r="AE476" s="309"/>
      <c r="AF476" s="309"/>
      <c r="AG476" s="309"/>
      <c r="AH476" s="309"/>
      <c r="AI476" s="309"/>
      <c r="AJ476" s="309"/>
      <c r="AK476" s="309"/>
      <c r="AL476" s="309"/>
    </row>
    <row r="477" spans="2:38" ht="15" customHeight="1">
      <c r="B477" s="462"/>
      <c r="C477" s="459"/>
      <c r="D477" s="297" t="s">
        <v>520</v>
      </c>
      <c r="E477" s="298">
        <v>0</v>
      </c>
      <c r="F477" s="299">
        <v>1</v>
      </c>
      <c r="G477" s="299">
        <v>6</v>
      </c>
      <c r="H477" s="299">
        <v>7</v>
      </c>
      <c r="I477" s="299">
        <v>42</v>
      </c>
      <c r="J477" s="299">
        <v>23</v>
      </c>
      <c r="K477" s="299">
        <v>14</v>
      </c>
      <c r="L477" s="299">
        <v>7.0000000000000007E-2</v>
      </c>
      <c r="M477" s="299">
        <v>1.89</v>
      </c>
      <c r="N477" s="299">
        <v>1.96</v>
      </c>
      <c r="O477" s="299"/>
      <c r="P477" s="299" t="s">
        <v>538</v>
      </c>
      <c r="Q477" s="299">
        <v>1.8</v>
      </c>
      <c r="R477" s="299">
        <v>27.2</v>
      </c>
      <c r="S477" s="300">
        <v>57</v>
      </c>
      <c r="W477" s="309"/>
      <c r="X477" s="309"/>
      <c r="AE477" s="309"/>
      <c r="AF477" s="309"/>
      <c r="AG477" s="309"/>
      <c r="AH477" s="309"/>
      <c r="AI477" s="309"/>
      <c r="AJ477" s="309"/>
      <c r="AK477" s="309"/>
      <c r="AL477" s="309"/>
    </row>
    <row r="478" spans="2:38" ht="15" customHeight="1">
      <c r="B478" s="462"/>
      <c r="C478" s="459"/>
      <c r="D478" s="297" t="s">
        <v>521</v>
      </c>
      <c r="E478" s="298">
        <v>0</v>
      </c>
      <c r="F478" s="299">
        <v>1</v>
      </c>
      <c r="G478" s="299">
        <v>7</v>
      </c>
      <c r="H478" s="299">
        <v>8</v>
      </c>
      <c r="I478" s="299">
        <v>47</v>
      </c>
      <c r="J478" s="299">
        <v>18</v>
      </c>
      <c r="K478" s="299">
        <v>16</v>
      </c>
      <c r="L478" s="299">
        <v>0.08</v>
      </c>
      <c r="M478" s="299">
        <v>1.87</v>
      </c>
      <c r="N478" s="299">
        <v>1.95</v>
      </c>
      <c r="O478" s="299"/>
      <c r="P478" s="299" t="s">
        <v>530</v>
      </c>
      <c r="Q478" s="299">
        <v>2.4</v>
      </c>
      <c r="R478" s="299">
        <v>27.5</v>
      </c>
      <c r="S478" s="300">
        <v>58</v>
      </c>
      <c r="W478" s="309"/>
      <c r="X478" s="309"/>
      <c r="AE478" s="309"/>
      <c r="AF478" s="309"/>
      <c r="AG478" s="309"/>
      <c r="AH478" s="309"/>
      <c r="AI478" s="309"/>
      <c r="AJ478" s="309"/>
      <c r="AK478" s="309"/>
      <c r="AL478" s="309"/>
    </row>
    <row r="479" spans="2:38" ht="15" customHeight="1">
      <c r="B479" s="462"/>
      <c r="C479" s="459"/>
      <c r="D479" s="297" t="s">
        <v>522</v>
      </c>
      <c r="E479" s="298">
        <v>0</v>
      </c>
      <c r="F479" s="299">
        <v>1</v>
      </c>
      <c r="G479" s="299">
        <v>7</v>
      </c>
      <c r="H479" s="299">
        <v>8</v>
      </c>
      <c r="I479" s="299">
        <v>36</v>
      </c>
      <c r="J479" s="299">
        <v>27</v>
      </c>
      <c r="K479" s="299">
        <v>16</v>
      </c>
      <c r="L479" s="299">
        <v>0.08</v>
      </c>
      <c r="M479" s="299">
        <v>1.87</v>
      </c>
      <c r="N479" s="299">
        <v>1.95</v>
      </c>
      <c r="O479" s="299"/>
      <c r="P479" s="299" t="s">
        <v>538</v>
      </c>
      <c r="Q479" s="299">
        <v>1.9</v>
      </c>
      <c r="R479" s="299">
        <v>26.5</v>
      </c>
      <c r="S479" s="300">
        <v>63</v>
      </c>
      <c r="W479" s="309"/>
      <c r="X479" s="309"/>
      <c r="AE479" s="309"/>
      <c r="AF479" s="309"/>
      <c r="AG479" s="309"/>
      <c r="AH479" s="309"/>
      <c r="AI479" s="309"/>
      <c r="AJ479" s="309"/>
      <c r="AK479" s="309"/>
      <c r="AL479" s="309"/>
    </row>
    <row r="480" spans="2:38" ht="15" customHeight="1">
      <c r="B480" s="462"/>
      <c r="C480" s="459"/>
      <c r="D480" s="297" t="s">
        <v>523</v>
      </c>
      <c r="E480" s="298">
        <v>0</v>
      </c>
      <c r="F480" s="299">
        <v>1</v>
      </c>
      <c r="G480" s="299">
        <v>7</v>
      </c>
      <c r="H480" s="299">
        <v>8</v>
      </c>
      <c r="I480" s="299">
        <v>32</v>
      </c>
      <c r="J480" s="299">
        <v>22</v>
      </c>
      <c r="K480" s="299">
        <v>9</v>
      </c>
      <c r="L480" s="299">
        <v>0.08</v>
      </c>
      <c r="M480" s="299">
        <v>1.87</v>
      </c>
      <c r="N480" s="299">
        <v>1.95</v>
      </c>
      <c r="O480" s="299"/>
      <c r="P480" s="299" t="s">
        <v>530</v>
      </c>
      <c r="Q480" s="299">
        <v>2.2999999999999998</v>
      </c>
      <c r="R480" s="299">
        <v>25.8</v>
      </c>
      <c r="S480" s="300">
        <v>65</v>
      </c>
      <c r="W480" s="309"/>
      <c r="X480" s="309"/>
      <c r="AE480" s="309"/>
      <c r="AF480" s="309"/>
      <c r="AG480" s="309"/>
      <c r="AH480" s="309"/>
      <c r="AI480" s="309"/>
      <c r="AJ480" s="309"/>
      <c r="AK480" s="309"/>
      <c r="AL480" s="309"/>
    </row>
    <row r="481" spans="2:38" ht="15" customHeight="1">
      <c r="B481" s="462"/>
      <c r="C481" s="459"/>
      <c r="D481" s="297" t="s">
        <v>524</v>
      </c>
      <c r="E481" s="298">
        <v>0</v>
      </c>
      <c r="F481" s="299">
        <v>1</v>
      </c>
      <c r="G481" s="299">
        <v>8</v>
      </c>
      <c r="H481" s="299">
        <v>9</v>
      </c>
      <c r="I481" s="299">
        <v>21</v>
      </c>
      <c r="J481" s="299">
        <v>14</v>
      </c>
      <c r="K481" s="299">
        <v>6</v>
      </c>
      <c r="L481" s="299">
        <v>0.08</v>
      </c>
      <c r="M481" s="299">
        <v>1.87</v>
      </c>
      <c r="N481" s="299">
        <v>1.95</v>
      </c>
      <c r="O481" s="299"/>
      <c r="P481" s="299" t="s">
        <v>530</v>
      </c>
      <c r="Q481" s="299">
        <v>1.3</v>
      </c>
      <c r="R481" s="299">
        <v>24.7</v>
      </c>
      <c r="S481" s="300">
        <v>65</v>
      </c>
      <c r="W481" s="309"/>
      <c r="X481" s="309"/>
      <c r="AE481" s="309"/>
      <c r="AF481" s="309"/>
      <c r="AG481" s="309"/>
      <c r="AH481" s="309"/>
      <c r="AI481" s="309"/>
      <c r="AJ481" s="309"/>
      <c r="AK481" s="309"/>
      <c r="AL481" s="309"/>
    </row>
    <row r="482" spans="2:38" ht="15" customHeight="1">
      <c r="B482" s="462"/>
      <c r="C482" s="459"/>
      <c r="D482" s="297" t="s">
        <v>525</v>
      </c>
      <c r="E482" s="298">
        <v>0</v>
      </c>
      <c r="F482" s="299">
        <v>0</v>
      </c>
      <c r="G482" s="299">
        <v>9</v>
      </c>
      <c r="H482" s="299">
        <v>9</v>
      </c>
      <c r="I482" s="299">
        <v>17</v>
      </c>
      <c r="J482" s="299">
        <v>24</v>
      </c>
      <c r="K482" s="299">
        <v>10</v>
      </c>
      <c r="L482" s="299">
        <v>0.08</v>
      </c>
      <c r="M482" s="299">
        <v>1.86</v>
      </c>
      <c r="N482" s="299">
        <v>1.94</v>
      </c>
      <c r="O482" s="299"/>
      <c r="P482" s="299" t="s">
        <v>534</v>
      </c>
      <c r="Q482" s="299">
        <v>1.5</v>
      </c>
      <c r="R482" s="299">
        <v>23.6</v>
      </c>
      <c r="S482" s="300">
        <v>72</v>
      </c>
      <c r="W482" s="309"/>
      <c r="X482" s="309"/>
      <c r="AE482" s="309"/>
      <c r="AF482" s="309"/>
      <c r="AG482" s="309"/>
      <c r="AH482" s="309"/>
      <c r="AI482" s="309"/>
      <c r="AJ482" s="309"/>
      <c r="AK482" s="309"/>
      <c r="AL482" s="309"/>
    </row>
    <row r="483" spans="2:38" ht="15" customHeight="1">
      <c r="B483" s="462"/>
      <c r="C483" s="459"/>
      <c r="D483" s="297" t="s">
        <v>526</v>
      </c>
      <c r="E483" s="298">
        <v>1</v>
      </c>
      <c r="F483" s="299">
        <v>1</v>
      </c>
      <c r="G483" s="299">
        <v>13</v>
      </c>
      <c r="H483" s="299">
        <v>14</v>
      </c>
      <c r="I483" s="299">
        <v>12</v>
      </c>
      <c r="J483" s="299">
        <v>9</v>
      </c>
      <c r="K483" s="299">
        <v>3</v>
      </c>
      <c r="L483" s="299">
        <v>7.0000000000000007E-2</v>
      </c>
      <c r="M483" s="299">
        <v>1.86</v>
      </c>
      <c r="N483" s="299">
        <v>1.93</v>
      </c>
      <c r="O483" s="299"/>
      <c r="P483" s="299" t="s">
        <v>535</v>
      </c>
      <c r="Q483" s="299">
        <v>0.9</v>
      </c>
      <c r="R483" s="299">
        <v>23.3</v>
      </c>
      <c r="S483" s="300">
        <v>71</v>
      </c>
      <c r="W483" s="309"/>
      <c r="X483" s="309"/>
      <c r="AE483" s="309"/>
      <c r="AF483" s="309"/>
      <c r="AG483" s="309"/>
      <c r="AH483" s="309"/>
      <c r="AI483" s="309"/>
      <c r="AJ483" s="309"/>
      <c r="AK483" s="309"/>
      <c r="AL483" s="309"/>
    </row>
    <row r="484" spans="2:38" ht="15" customHeight="1">
      <c r="B484" s="462"/>
      <c r="C484" s="459"/>
      <c r="D484" s="297" t="s">
        <v>527</v>
      </c>
      <c r="E484" s="298">
        <v>1</v>
      </c>
      <c r="F484" s="299">
        <v>1</v>
      </c>
      <c r="G484" s="299">
        <v>11</v>
      </c>
      <c r="H484" s="299">
        <v>12</v>
      </c>
      <c r="I484" s="299">
        <v>12</v>
      </c>
      <c r="J484" s="299">
        <v>15</v>
      </c>
      <c r="K484" s="299">
        <v>6</v>
      </c>
      <c r="L484" s="299">
        <v>0.08</v>
      </c>
      <c r="M484" s="299">
        <v>1.85</v>
      </c>
      <c r="N484" s="299">
        <v>1.93</v>
      </c>
      <c r="O484" s="299"/>
      <c r="P484" s="299" t="s">
        <v>534</v>
      </c>
      <c r="Q484" s="299">
        <v>1.3</v>
      </c>
      <c r="R484" s="299">
        <v>23</v>
      </c>
      <c r="S484" s="300">
        <v>73</v>
      </c>
      <c r="W484" s="309"/>
      <c r="X484" s="309"/>
      <c r="AE484" s="309"/>
      <c r="AF484" s="309"/>
      <c r="AG484" s="309"/>
      <c r="AH484" s="309"/>
      <c r="AI484" s="309"/>
      <c r="AJ484" s="309"/>
      <c r="AK484" s="309"/>
      <c r="AL484" s="309"/>
    </row>
    <row r="485" spans="2:38" ht="15" customHeight="1">
      <c r="B485" s="462"/>
      <c r="C485" s="459"/>
      <c r="D485" s="297" t="s">
        <v>528</v>
      </c>
      <c r="E485" s="298">
        <v>1</v>
      </c>
      <c r="F485" s="299">
        <v>1</v>
      </c>
      <c r="G485" s="299">
        <v>11</v>
      </c>
      <c r="H485" s="299">
        <v>12</v>
      </c>
      <c r="I485" s="299">
        <v>11</v>
      </c>
      <c r="J485" s="299">
        <v>12</v>
      </c>
      <c r="K485" s="299">
        <v>3</v>
      </c>
      <c r="L485" s="299">
        <v>0.06</v>
      </c>
      <c r="M485" s="299">
        <v>1.85</v>
      </c>
      <c r="N485" s="299">
        <v>1.91</v>
      </c>
      <c r="O485" s="299"/>
      <c r="P485" s="299" t="s">
        <v>506</v>
      </c>
      <c r="Q485" s="299">
        <v>0.8</v>
      </c>
      <c r="R485" s="299">
        <v>23.1</v>
      </c>
      <c r="S485" s="300">
        <v>76</v>
      </c>
      <c r="W485" s="309"/>
      <c r="X485" s="309"/>
      <c r="AE485" s="309"/>
      <c r="AF485" s="309"/>
      <c r="AG485" s="309"/>
      <c r="AH485" s="309"/>
      <c r="AI485" s="309"/>
      <c r="AJ485" s="309"/>
      <c r="AK485" s="309"/>
      <c r="AL485" s="309"/>
    </row>
    <row r="486" spans="2:38" ht="15" customHeight="1">
      <c r="B486" s="462"/>
      <c r="C486" s="460"/>
      <c r="D486" s="297" t="s">
        <v>529</v>
      </c>
      <c r="E486" s="298">
        <v>1</v>
      </c>
      <c r="F486" s="299">
        <v>1</v>
      </c>
      <c r="G486" s="299">
        <v>11</v>
      </c>
      <c r="H486" s="299">
        <v>12</v>
      </c>
      <c r="I486" s="299">
        <v>10</v>
      </c>
      <c r="J486" s="299">
        <v>9</v>
      </c>
      <c r="K486" s="299">
        <v>3</v>
      </c>
      <c r="L486" s="299">
        <v>7.0000000000000007E-2</v>
      </c>
      <c r="M486" s="299">
        <v>1.88</v>
      </c>
      <c r="N486" s="299">
        <v>1.95</v>
      </c>
      <c r="O486" s="299"/>
      <c r="P486" s="299" t="s">
        <v>539</v>
      </c>
      <c r="Q486" s="299">
        <v>0.3</v>
      </c>
      <c r="R486" s="299">
        <v>22.6</v>
      </c>
      <c r="S486" s="300">
        <v>77</v>
      </c>
      <c r="W486" s="309"/>
      <c r="X486" s="309"/>
      <c r="AE486" s="309"/>
      <c r="AF486" s="309"/>
      <c r="AG486" s="309"/>
      <c r="AH486" s="309"/>
      <c r="AI486" s="309"/>
      <c r="AJ486" s="309"/>
      <c r="AK486" s="309"/>
      <c r="AL486" s="309"/>
    </row>
    <row r="487" spans="2:38" ht="15" customHeight="1">
      <c r="B487" s="462"/>
      <c r="C487" s="458">
        <v>42577</v>
      </c>
      <c r="D487" s="293" t="s">
        <v>492</v>
      </c>
      <c r="E487" s="294">
        <v>1</v>
      </c>
      <c r="F487" s="295">
        <v>1</v>
      </c>
      <c r="G487" s="295">
        <v>10</v>
      </c>
      <c r="H487" s="295">
        <v>11</v>
      </c>
      <c r="I487" s="295">
        <v>10</v>
      </c>
      <c r="J487" s="295">
        <v>16</v>
      </c>
      <c r="K487" s="295">
        <v>5</v>
      </c>
      <c r="L487" s="295">
        <v>7.0000000000000007E-2</v>
      </c>
      <c r="M487" s="295">
        <v>1.91</v>
      </c>
      <c r="N487" s="295">
        <v>1.98</v>
      </c>
      <c r="O487" s="295"/>
      <c r="P487" s="295" t="s">
        <v>493</v>
      </c>
      <c r="Q487" s="295">
        <v>1.3</v>
      </c>
      <c r="R487" s="295">
        <v>22</v>
      </c>
      <c r="S487" s="296">
        <v>77</v>
      </c>
      <c r="W487" s="309"/>
      <c r="X487" s="309"/>
      <c r="AE487" s="309"/>
      <c r="AF487" s="309"/>
      <c r="AG487" s="309"/>
      <c r="AH487" s="309"/>
      <c r="AI487" s="309"/>
      <c r="AJ487" s="309"/>
      <c r="AK487" s="309"/>
      <c r="AL487" s="309"/>
    </row>
    <row r="488" spans="2:38" ht="15" customHeight="1">
      <c r="B488" s="462"/>
      <c r="C488" s="459"/>
      <c r="D488" s="297" t="s">
        <v>495</v>
      </c>
      <c r="E488" s="298">
        <v>0</v>
      </c>
      <c r="F488" s="299">
        <v>1</v>
      </c>
      <c r="G488" s="299">
        <v>8</v>
      </c>
      <c r="H488" s="299">
        <v>9</v>
      </c>
      <c r="I488" s="299">
        <v>10</v>
      </c>
      <c r="J488" s="299">
        <v>6</v>
      </c>
      <c r="K488" s="299">
        <v>8</v>
      </c>
      <c r="L488" s="299">
        <v>0.06</v>
      </c>
      <c r="M488" s="299">
        <v>2.0099999999999998</v>
      </c>
      <c r="N488" s="299">
        <v>2.0699999999999998</v>
      </c>
      <c r="O488" s="299"/>
      <c r="P488" s="299" t="s">
        <v>506</v>
      </c>
      <c r="Q488" s="299">
        <v>1.5</v>
      </c>
      <c r="R488" s="299">
        <v>21.8</v>
      </c>
      <c r="S488" s="300">
        <v>79</v>
      </c>
      <c r="W488" s="309"/>
      <c r="X488" s="309"/>
      <c r="AE488" s="309"/>
      <c r="AF488" s="309"/>
      <c r="AG488" s="309"/>
      <c r="AH488" s="309"/>
      <c r="AI488" s="309"/>
      <c r="AJ488" s="309"/>
      <c r="AK488" s="309"/>
      <c r="AL488" s="309"/>
    </row>
    <row r="489" spans="2:38" ht="15" customHeight="1">
      <c r="B489" s="462"/>
      <c r="C489" s="459"/>
      <c r="D489" s="297" t="s">
        <v>497</v>
      </c>
      <c r="E489" s="298">
        <v>0</v>
      </c>
      <c r="F489" s="299">
        <v>1</v>
      </c>
      <c r="G489" s="299">
        <v>9</v>
      </c>
      <c r="H489" s="299">
        <v>10</v>
      </c>
      <c r="I489" s="299">
        <v>8</v>
      </c>
      <c r="J489" s="299">
        <v>12</v>
      </c>
      <c r="K489" s="299">
        <v>6</v>
      </c>
      <c r="L489" s="299" t="s">
        <v>501</v>
      </c>
      <c r="M489" s="299" t="s">
        <v>501</v>
      </c>
      <c r="N489" s="299" t="s">
        <v>501</v>
      </c>
      <c r="O489" s="299"/>
      <c r="P489" s="299" t="s">
        <v>498</v>
      </c>
      <c r="Q489" s="299">
        <v>0.4</v>
      </c>
      <c r="R489" s="299">
        <v>22</v>
      </c>
      <c r="S489" s="300">
        <v>82</v>
      </c>
      <c r="W489" s="309"/>
      <c r="X489" s="309"/>
      <c r="AE489" s="309"/>
      <c r="AF489" s="309"/>
      <c r="AG489" s="309"/>
      <c r="AH489" s="309"/>
      <c r="AI489" s="309"/>
      <c r="AJ489" s="309"/>
      <c r="AK489" s="309"/>
      <c r="AL489" s="309"/>
    </row>
    <row r="490" spans="2:38" ht="15" customHeight="1">
      <c r="B490" s="462"/>
      <c r="C490" s="459"/>
      <c r="D490" s="297" t="s">
        <v>500</v>
      </c>
      <c r="E490" s="298">
        <v>0</v>
      </c>
      <c r="F490" s="299">
        <v>1</v>
      </c>
      <c r="G490" s="299">
        <v>11</v>
      </c>
      <c r="H490" s="299">
        <v>12</v>
      </c>
      <c r="I490" s="299">
        <v>6</v>
      </c>
      <c r="J490" s="299">
        <v>8</v>
      </c>
      <c r="K490" s="299">
        <v>7</v>
      </c>
      <c r="L490" s="299">
        <v>0.08</v>
      </c>
      <c r="M490" s="299">
        <v>2.1800000000000002</v>
      </c>
      <c r="N490" s="299">
        <v>2.2599999999999998</v>
      </c>
      <c r="O490" s="299"/>
      <c r="P490" s="299" t="s">
        <v>536</v>
      </c>
      <c r="Q490" s="299">
        <v>0.1</v>
      </c>
      <c r="R490" s="299">
        <v>21.8</v>
      </c>
      <c r="S490" s="300">
        <v>85</v>
      </c>
      <c r="W490" s="309"/>
      <c r="X490" s="309"/>
      <c r="AE490" s="309"/>
      <c r="AF490" s="309"/>
      <c r="AG490" s="309"/>
      <c r="AH490" s="309"/>
      <c r="AI490" s="309"/>
      <c r="AJ490" s="309"/>
      <c r="AK490" s="309"/>
      <c r="AL490" s="309"/>
    </row>
    <row r="491" spans="2:38" ht="15" customHeight="1">
      <c r="B491" s="462"/>
      <c r="C491" s="459"/>
      <c r="D491" s="297" t="s">
        <v>503</v>
      </c>
      <c r="E491" s="298">
        <v>0</v>
      </c>
      <c r="F491" s="299">
        <v>2</v>
      </c>
      <c r="G491" s="299">
        <v>13</v>
      </c>
      <c r="H491" s="299">
        <v>15</v>
      </c>
      <c r="I491" s="299">
        <v>4</v>
      </c>
      <c r="J491" s="299">
        <v>11</v>
      </c>
      <c r="K491" s="299">
        <v>6</v>
      </c>
      <c r="L491" s="299">
        <v>0.08</v>
      </c>
      <c r="M491" s="299">
        <v>2.1800000000000002</v>
      </c>
      <c r="N491" s="299">
        <v>2.2599999999999998</v>
      </c>
      <c r="O491" s="299"/>
      <c r="P491" s="299" t="s">
        <v>538</v>
      </c>
      <c r="Q491" s="299">
        <v>0.3</v>
      </c>
      <c r="R491" s="299">
        <v>21.6</v>
      </c>
      <c r="S491" s="300">
        <v>87</v>
      </c>
      <c r="W491" s="309"/>
      <c r="X491" s="309"/>
      <c r="AE491" s="309"/>
      <c r="AF491" s="309"/>
      <c r="AG491" s="309"/>
      <c r="AH491" s="309"/>
      <c r="AI491" s="309"/>
      <c r="AJ491" s="309"/>
      <c r="AK491" s="309"/>
      <c r="AL491" s="309"/>
    </row>
    <row r="492" spans="2:38" ht="15" customHeight="1">
      <c r="B492" s="462"/>
      <c r="C492" s="459"/>
      <c r="D492" s="297" t="s">
        <v>505</v>
      </c>
      <c r="E492" s="298">
        <v>0</v>
      </c>
      <c r="F492" s="299" t="s">
        <v>501</v>
      </c>
      <c r="G492" s="299" t="s">
        <v>501</v>
      </c>
      <c r="H492" s="299" t="s">
        <v>501</v>
      </c>
      <c r="I492" s="299">
        <v>4</v>
      </c>
      <c r="J492" s="299">
        <v>12</v>
      </c>
      <c r="K492" s="299">
        <v>8</v>
      </c>
      <c r="L492" s="299">
        <v>7.0000000000000007E-2</v>
      </c>
      <c r="M492" s="299">
        <v>2.02</v>
      </c>
      <c r="N492" s="299">
        <v>2.09</v>
      </c>
      <c r="O492" s="299"/>
      <c r="P492" s="299" t="s">
        <v>506</v>
      </c>
      <c r="Q492" s="299">
        <v>1.2</v>
      </c>
      <c r="R492" s="299">
        <v>21.9</v>
      </c>
      <c r="S492" s="300">
        <v>84</v>
      </c>
      <c r="W492" s="309"/>
      <c r="X492" s="309"/>
      <c r="AE492" s="309"/>
      <c r="AF492" s="309"/>
      <c r="AG492" s="309"/>
      <c r="AH492" s="309"/>
      <c r="AI492" s="309"/>
      <c r="AJ492" s="309"/>
      <c r="AK492" s="309"/>
      <c r="AL492" s="309"/>
    </row>
    <row r="493" spans="2:38" ht="15" customHeight="1">
      <c r="B493" s="462"/>
      <c r="C493" s="459"/>
      <c r="D493" s="297" t="s">
        <v>508</v>
      </c>
      <c r="E493" s="298">
        <v>0</v>
      </c>
      <c r="F493" s="299">
        <v>3</v>
      </c>
      <c r="G493" s="299">
        <v>9</v>
      </c>
      <c r="H493" s="299">
        <v>12</v>
      </c>
      <c r="I493" s="299">
        <v>5</v>
      </c>
      <c r="J493" s="299">
        <v>14</v>
      </c>
      <c r="K493" s="299">
        <v>13</v>
      </c>
      <c r="L493" s="299">
        <v>0.08</v>
      </c>
      <c r="M493" s="299">
        <v>2</v>
      </c>
      <c r="N493" s="299">
        <v>2.08</v>
      </c>
      <c r="O493" s="299"/>
      <c r="P493" s="299" t="s">
        <v>538</v>
      </c>
      <c r="Q493" s="299">
        <v>0.7</v>
      </c>
      <c r="R493" s="299">
        <v>22.2</v>
      </c>
      <c r="S493" s="300">
        <v>85</v>
      </c>
      <c r="W493" s="309"/>
      <c r="X493" s="309"/>
      <c r="AE493" s="309"/>
      <c r="AF493" s="309"/>
      <c r="AG493" s="309"/>
      <c r="AH493" s="309"/>
      <c r="AI493" s="309"/>
      <c r="AJ493" s="309"/>
      <c r="AK493" s="309"/>
      <c r="AL493" s="309"/>
    </row>
    <row r="494" spans="2:38" ht="15" customHeight="1">
      <c r="B494" s="462"/>
      <c r="C494" s="459"/>
      <c r="D494" s="297" t="s">
        <v>510</v>
      </c>
      <c r="E494" s="298">
        <v>0</v>
      </c>
      <c r="F494" s="299">
        <v>2</v>
      </c>
      <c r="G494" s="299">
        <v>6</v>
      </c>
      <c r="H494" s="299">
        <v>8</v>
      </c>
      <c r="I494" s="299">
        <v>9</v>
      </c>
      <c r="J494" s="299">
        <v>14</v>
      </c>
      <c r="K494" s="299">
        <v>8</v>
      </c>
      <c r="L494" s="299">
        <v>0.08</v>
      </c>
      <c r="M494" s="299">
        <v>1.93</v>
      </c>
      <c r="N494" s="299">
        <v>2.0099999999999998</v>
      </c>
      <c r="O494" s="299"/>
      <c r="P494" s="299" t="s">
        <v>518</v>
      </c>
      <c r="Q494" s="299">
        <v>1</v>
      </c>
      <c r="R494" s="299">
        <v>22.5</v>
      </c>
      <c r="S494" s="300">
        <v>85</v>
      </c>
      <c r="W494" s="309"/>
      <c r="X494" s="309"/>
      <c r="AE494" s="309"/>
      <c r="AF494" s="309"/>
      <c r="AG494" s="309"/>
      <c r="AH494" s="309"/>
      <c r="AI494" s="309"/>
      <c r="AJ494" s="309"/>
      <c r="AK494" s="309"/>
      <c r="AL494" s="309"/>
    </row>
    <row r="495" spans="2:38" ht="15" customHeight="1">
      <c r="B495" s="462"/>
      <c r="C495" s="459"/>
      <c r="D495" s="297" t="s">
        <v>511</v>
      </c>
      <c r="E495" s="298">
        <v>0</v>
      </c>
      <c r="F495" s="299">
        <v>2</v>
      </c>
      <c r="G495" s="299">
        <v>7</v>
      </c>
      <c r="H495" s="299">
        <v>9</v>
      </c>
      <c r="I495" s="299">
        <v>10</v>
      </c>
      <c r="J495" s="299">
        <v>21</v>
      </c>
      <c r="K495" s="299">
        <v>7</v>
      </c>
      <c r="L495" s="299">
        <v>0.08</v>
      </c>
      <c r="M495" s="299">
        <v>1.9</v>
      </c>
      <c r="N495" s="299">
        <v>1.98</v>
      </c>
      <c r="O495" s="299"/>
      <c r="P495" s="299" t="s">
        <v>518</v>
      </c>
      <c r="Q495" s="299">
        <v>1.2</v>
      </c>
      <c r="R495" s="299">
        <v>22.9</v>
      </c>
      <c r="S495" s="300">
        <v>87</v>
      </c>
      <c r="W495" s="309"/>
      <c r="X495" s="309"/>
      <c r="AE495" s="309"/>
      <c r="AF495" s="309"/>
      <c r="AG495" s="309"/>
      <c r="AH495" s="309"/>
      <c r="AI495" s="309"/>
      <c r="AJ495" s="309"/>
      <c r="AK495" s="309"/>
      <c r="AL495" s="309"/>
    </row>
    <row r="496" spans="2:38" ht="15" customHeight="1" thickBot="1">
      <c r="B496" s="462"/>
      <c r="C496" s="459"/>
      <c r="D496" s="310" t="s">
        <v>512</v>
      </c>
      <c r="E496" s="311">
        <v>0</v>
      </c>
      <c r="F496" s="304">
        <v>2</v>
      </c>
      <c r="G496" s="304">
        <v>9</v>
      </c>
      <c r="H496" s="304">
        <v>11</v>
      </c>
      <c r="I496" s="304">
        <v>11</v>
      </c>
      <c r="J496" s="304">
        <v>10</v>
      </c>
      <c r="K496" s="304">
        <v>9</v>
      </c>
      <c r="L496" s="304">
        <v>0.08</v>
      </c>
      <c r="M496" s="304">
        <v>1.89</v>
      </c>
      <c r="N496" s="304">
        <v>1.97</v>
      </c>
      <c r="O496" s="304"/>
      <c r="P496" s="304" t="s">
        <v>518</v>
      </c>
      <c r="Q496" s="304">
        <v>1.2</v>
      </c>
      <c r="R496" s="304">
        <v>23</v>
      </c>
      <c r="S496" s="305">
        <v>86</v>
      </c>
      <c r="W496" s="309"/>
      <c r="X496" s="309"/>
      <c r="AE496" s="309"/>
      <c r="AF496" s="309"/>
      <c r="AG496" s="309"/>
      <c r="AH496" s="309"/>
      <c r="AI496" s="309"/>
      <c r="AJ496" s="309"/>
      <c r="AK496" s="309"/>
      <c r="AL496" s="309"/>
    </row>
    <row r="497" spans="2:38" ht="15" customHeight="1">
      <c r="B497" s="462" t="s">
        <v>537</v>
      </c>
      <c r="C497" s="459"/>
      <c r="D497" s="293" t="s">
        <v>514</v>
      </c>
      <c r="E497" s="294">
        <v>0</v>
      </c>
      <c r="F497" s="295">
        <v>3</v>
      </c>
      <c r="G497" s="295">
        <v>13</v>
      </c>
      <c r="H497" s="295">
        <v>16</v>
      </c>
      <c r="I497" s="295">
        <v>10</v>
      </c>
      <c r="J497" s="295">
        <v>17</v>
      </c>
      <c r="K497" s="295">
        <v>9</v>
      </c>
      <c r="L497" s="295">
        <v>0.08</v>
      </c>
      <c r="M497" s="295">
        <v>1.91</v>
      </c>
      <c r="N497" s="295">
        <v>1.99</v>
      </c>
      <c r="O497" s="295"/>
      <c r="P497" s="295" t="s">
        <v>515</v>
      </c>
      <c r="Q497" s="295">
        <v>0.6</v>
      </c>
      <c r="R497" s="295">
        <v>22.7</v>
      </c>
      <c r="S497" s="296">
        <v>87</v>
      </c>
      <c r="W497" s="309"/>
      <c r="X497" s="309"/>
      <c r="AE497" s="309"/>
      <c r="AF497" s="309"/>
      <c r="AG497" s="309"/>
      <c r="AH497" s="309"/>
      <c r="AI497" s="309"/>
      <c r="AJ497" s="309"/>
      <c r="AK497" s="309"/>
      <c r="AL497" s="309"/>
    </row>
    <row r="498" spans="2:38" ht="15" customHeight="1">
      <c r="B498" s="462"/>
      <c r="C498" s="459"/>
      <c r="D498" s="297" t="s">
        <v>516</v>
      </c>
      <c r="E498" s="298">
        <v>1</v>
      </c>
      <c r="F498" s="299">
        <v>3</v>
      </c>
      <c r="G498" s="299">
        <v>16</v>
      </c>
      <c r="H498" s="299">
        <v>19</v>
      </c>
      <c r="I498" s="299">
        <v>11</v>
      </c>
      <c r="J498" s="299">
        <v>26</v>
      </c>
      <c r="K498" s="299">
        <v>7</v>
      </c>
      <c r="L498" s="299">
        <v>0.1</v>
      </c>
      <c r="M498" s="299">
        <v>1.93</v>
      </c>
      <c r="N498" s="299">
        <v>2.0299999999999998</v>
      </c>
      <c r="O498" s="299"/>
      <c r="P498" s="299" t="s">
        <v>535</v>
      </c>
      <c r="Q498" s="299">
        <v>1</v>
      </c>
      <c r="R498" s="299">
        <v>23.5</v>
      </c>
      <c r="S498" s="300">
        <v>82</v>
      </c>
      <c r="W498" s="309"/>
      <c r="X498" s="309"/>
      <c r="AE498" s="309"/>
      <c r="AF498" s="309"/>
      <c r="AG498" s="309"/>
      <c r="AH498" s="309"/>
      <c r="AI498" s="309"/>
      <c r="AJ498" s="309"/>
      <c r="AK498" s="309"/>
      <c r="AL498" s="309"/>
    </row>
    <row r="499" spans="2:38" ht="15" customHeight="1">
      <c r="B499" s="462"/>
      <c r="C499" s="459"/>
      <c r="D499" s="297" t="s">
        <v>517</v>
      </c>
      <c r="E499" s="298">
        <v>1</v>
      </c>
      <c r="F499" s="299">
        <v>3</v>
      </c>
      <c r="G499" s="299">
        <v>16</v>
      </c>
      <c r="H499" s="299">
        <v>19</v>
      </c>
      <c r="I499" s="299">
        <v>13</v>
      </c>
      <c r="J499" s="299">
        <v>22</v>
      </c>
      <c r="K499" s="299">
        <v>14</v>
      </c>
      <c r="L499" s="299">
        <v>0.09</v>
      </c>
      <c r="M499" s="299">
        <v>1.91</v>
      </c>
      <c r="N499" s="299">
        <v>2</v>
      </c>
      <c r="O499" s="299"/>
      <c r="P499" s="299" t="s">
        <v>534</v>
      </c>
      <c r="Q499" s="299">
        <v>0.8</v>
      </c>
      <c r="R499" s="299">
        <v>24</v>
      </c>
      <c r="S499" s="300">
        <v>72</v>
      </c>
      <c r="W499" s="309"/>
      <c r="X499" s="309"/>
      <c r="AE499" s="309"/>
      <c r="AF499" s="309"/>
      <c r="AG499" s="309"/>
      <c r="AH499" s="309"/>
      <c r="AI499" s="309"/>
      <c r="AJ499" s="309"/>
      <c r="AK499" s="309"/>
      <c r="AL499" s="309"/>
    </row>
    <row r="500" spans="2:38" ht="15" customHeight="1">
      <c r="B500" s="462"/>
      <c r="C500" s="459"/>
      <c r="D500" s="297" t="s">
        <v>519</v>
      </c>
      <c r="E500" s="298">
        <v>1</v>
      </c>
      <c r="F500" s="299">
        <v>2</v>
      </c>
      <c r="G500" s="299">
        <v>14</v>
      </c>
      <c r="H500" s="299">
        <v>16</v>
      </c>
      <c r="I500" s="299">
        <v>23</v>
      </c>
      <c r="J500" s="299">
        <v>27</v>
      </c>
      <c r="K500" s="299">
        <v>13</v>
      </c>
      <c r="L500" s="299">
        <v>0.09</v>
      </c>
      <c r="M500" s="299">
        <v>1.88</v>
      </c>
      <c r="N500" s="299">
        <v>1.97</v>
      </c>
      <c r="O500" s="299"/>
      <c r="P500" s="299" t="s">
        <v>530</v>
      </c>
      <c r="Q500" s="299">
        <v>1.5</v>
      </c>
      <c r="R500" s="299">
        <v>24.5</v>
      </c>
      <c r="S500" s="300">
        <v>68</v>
      </c>
      <c r="W500" s="309"/>
      <c r="X500" s="309"/>
      <c r="AE500" s="309"/>
      <c r="AF500" s="309"/>
      <c r="AG500" s="309"/>
      <c r="AH500" s="309"/>
      <c r="AI500" s="309"/>
      <c r="AJ500" s="309"/>
      <c r="AK500" s="309"/>
      <c r="AL500" s="309"/>
    </row>
    <row r="501" spans="2:38" ht="15" customHeight="1">
      <c r="B501" s="462"/>
      <c r="C501" s="459"/>
      <c r="D501" s="297" t="s">
        <v>520</v>
      </c>
      <c r="E501" s="298">
        <v>0</v>
      </c>
      <c r="F501" s="299">
        <v>1</v>
      </c>
      <c r="G501" s="299">
        <v>14</v>
      </c>
      <c r="H501" s="299">
        <v>15</v>
      </c>
      <c r="I501" s="299">
        <v>27</v>
      </c>
      <c r="J501" s="299">
        <v>19</v>
      </c>
      <c r="K501" s="299">
        <v>13</v>
      </c>
      <c r="L501" s="299">
        <v>0.08</v>
      </c>
      <c r="M501" s="299">
        <v>1.89</v>
      </c>
      <c r="N501" s="299">
        <v>1.97</v>
      </c>
      <c r="O501" s="299"/>
      <c r="P501" s="299" t="s">
        <v>538</v>
      </c>
      <c r="Q501" s="299">
        <v>1.2</v>
      </c>
      <c r="R501" s="299">
        <v>23.8</v>
      </c>
      <c r="S501" s="300">
        <v>77</v>
      </c>
      <c r="W501" s="309"/>
      <c r="X501" s="309"/>
      <c r="AE501" s="309"/>
      <c r="AF501" s="309"/>
      <c r="AG501" s="309"/>
      <c r="AH501" s="309"/>
      <c r="AI501" s="309"/>
      <c r="AJ501" s="309"/>
      <c r="AK501" s="309"/>
      <c r="AL501" s="309"/>
    </row>
    <row r="502" spans="2:38" ht="15" customHeight="1">
      <c r="B502" s="462"/>
      <c r="C502" s="459"/>
      <c r="D502" s="297" t="s">
        <v>521</v>
      </c>
      <c r="E502" s="298">
        <v>0</v>
      </c>
      <c r="F502" s="299">
        <v>1</v>
      </c>
      <c r="G502" s="299">
        <v>14</v>
      </c>
      <c r="H502" s="299">
        <v>15</v>
      </c>
      <c r="I502" s="299">
        <v>30</v>
      </c>
      <c r="J502" s="299">
        <v>27</v>
      </c>
      <c r="K502" s="299">
        <v>11</v>
      </c>
      <c r="L502" s="299">
        <v>0.09</v>
      </c>
      <c r="M502" s="299">
        <v>1.89</v>
      </c>
      <c r="N502" s="299">
        <v>1.98</v>
      </c>
      <c r="O502" s="299"/>
      <c r="P502" s="299" t="s">
        <v>531</v>
      </c>
      <c r="Q502" s="299">
        <v>1.3</v>
      </c>
      <c r="R502" s="299">
        <v>23.1</v>
      </c>
      <c r="S502" s="300">
        <v>73</v>
      </c>
      <c r="W502" s="309"/>
      <c r="X502" s="309"/>
      <c r="AE502" s="309"/>
      <c r="AF502" s="309"/>
      <c r="AG502" s="309"/>
      <c r="AH502" s="309"/>
      <c r="AI502" s="309"/>
      <c r="AJ502" s="309"/>
      <c r="AK502" s="309"/>
      <c r="AL502" s="309"/>
    </row>
    <row r="503" spans="2:38" ht="15" customHeight="1">
      <c r="B503" s="462"/>
      <c r="C503" s="459"/>
      <c r="D503" s="297" t="s">
        <v>522</v>
      </c>
      <c r="E503" s="298">
        <v>0</v>
      </c>
      <c r="F503" s="299">
        <v>1</v>
      </c>
      <c r="G503" s="299">
        <v>13</v>
      </c>
      <c r="H503" s="299">
        <v>14</v>
      </c>
      <c r="I503" s="299">
        <v>26</v>
      </c>
      <c r="J503" s="299">
        <v>33</v>
      </c>
      <c r="K503" s="299">
        <v>20</v>
      </c>
      <c r="L503" s="299">
        <v>0.1</v>
      </c>
      <c r="M503" s="299">
        <v>1.9</v>
      </c>
      <c r="N503" s="299">
        <v>2</v>
      </c>
      <c r="O503" s="299"/>
      <c r="P503" s="299" t="s">
        <v>530</v>
      </c>
      <c r="Q503" s="299">
        <v>0.9</v>
      </c>
      <c r="R503" s="299">
        <v>22.4</v>
      </c>
      <c r="S503" s="300">
        <v>85</v>
      </c>
      <c r="W503" s="309"/>
      <c r="X503" s="309"/>
      <c r="AE503" s="309"/>
      <c r="AF503" s="309"/>
      <c r="AG503" s="309"/>
      <c r="AH503" s="309"/>
      <c r="AI503" s="309"/>
      <c r="AJ503" s="309"/>
      <c r="AK503" s="309"/>
      <c r="AL503" s="309"/>
    </row>
    <row r="504" spans="2:38" ht="15" customHeight="1">
      <c r="B504" s="462"/>
      <c r="C504" s="459"/>
      <c r="D504" s="297" t="s">
        <v>523</v>
      </c>
      <c r="E504" s="298">
        <v>0</v>
      </c>
      <c r="F504" s="299">
        <v>1</v>
      </c>
      <c r="G504" s="299">
        <v>13</v>
      </c>
      <c r="H504" s="299">
        <v>14</v>
      </c>
      <c r="I504" s="299">
        <v>22</v>
      </c>
      <c r="J504" s="299">
        <v>28</v>
      </c>
      <c r="K504" s="299">
        <v>25</v>
      </c>
      <c r="L504" s="299">
        <v>0.11</v>
      </c>
      <c r="M504" s="299">
        <v>1.92</v>
      </c>
      <c r="N504" s="299">
        <v>2.0299999999999998</v>
      </c>
      <c r="O504" s="299"/>
      <c r="P504" s="299" t="s">
        <v>506</v>
      </c>
      <c r="Q504" s="299">
        <v>1.2</v>
      </c>
      <c r="R504" s="299">
        <v>22.2</v>
      </c>
      <c r="S504" s="300">
        <v>86</v>
      </c>
      <c r="W504" s="309"/>
      <c r="X504" s="309"/>
      <c r="AE504" s="309"/>
      <c r="AF504" s="309"/>
      <c r="AG504" s="309"/>
      <c r="AH504" s="309"/>
      <c r="AI504" s="309"/>
      <c r="AJ504" s="309"/>
      <c r="AK504" s="309"/>
      <c r="AL504" s="309"/>
    </row>
    <row r="505" spans="2:38" ht="15" customHeight="1">
      <c r="B505" s="462"/>
      <c r="C505" s="459"/>
      <c r="D505" s="297" t="s">
        <v>524</v>
      </c>
      <c r="E505" s="298">
        <v>0</v>
      </c>
      <c r="F505" s="299">
        <v>1</v>
      </c>
      <c r="G505" s="299">
        <v>17</v>
      </c>
      <c r="H505" s="299">
        <v>18</v>
      </c>
      <c r="I505" s="299">
        <v>20</v>
      </c>
      <c r="J505" s="299">
        <v>36</v>
      </c>
      <c r="K505" s="299">
        <v>19</v>
      </c>
      <c r="L505" s="299">
        <v>0.12</v>
      </c>
      <c r="M505" s="299">
        <v>1.94</v>
      </c>
      <c r="N505" s="299">
        <v>2.06</v>
      </c>
      <c r="O505" s="299"/>
      <c r="P505" s="299" t="s">
        <v>547</v>
      </c>
      <c r="Q505" s="299">
        <v>0.6</v>
      </c>
      <c r="R505" s="299">
        <v>21.6</v>
      </c>
      <c r="S505" s="300">
        <v>92</v>
      </c>
      <c r="W505" s="309"/>
      <c r="X505" s="309"/>
      <c r="AE505" s="309"/>
      <c r="AF505" s="309"/>
      <c r="AG505" s="309"/>
      <c r="AH505" s="309"/>
      <c r="AI505" s="309"/>
      <c r="AJ505" s="309"/>
      <c r="AK505" s="309"/>
      <c r="AL505" s="309"/>
    </row>
    <row r="506" spans="2:38" ht="15" customHeight="1">
      <c r="B506" s="462"/>
      <c r="C506" s="459"/>
      <c r="D506" s="297" t="s">
        <v>525</v>
      </c>
      <c r="E506" s="298">
        <v>0</v>
      </c>
      <c r="F506" s="299">
        <v>1</v>
      </c>
      <c r="G506" s="299">
        <v>22</v>
      </c>
      <c r="H506" s="299">
        <v>23</v>
      </c>
      <c r="I506" s="299">
        <v>15</v>
      </c>
      <c r="J506" s="299">
        <v>49</v>
      </c>
      <c r="K506" s="299">
        <v>23</v>
      </c>
      <c r="L506" s="299">
        <v>0.18</v>
      </c>
      <c r="M506" s="299">
        <v>1.98</v>
      </c>
      <c r="N506" s="299">
        <v>2.16</v>
      </c>
      <c r="O506" s="299"/>
      <c r="P506" s="299" t="s">
        <v>493</v>
      </c>
      <c r="Q506" s="299">
        <v>1.7</v>
      </c>
      <c r="R506" s="299">
        <v>21.5</v>
      </c>
      <c r="S506" s="300">
        <v>92</v>
      </c>
      <c r="W506" s="309"/>
      <c r="X506" s="309"/>
      <c r="AE506" s="309"/>
      <c r="AF506" s="309"/>
      <c r="AG506" s="309"/>
      <c r="AH506" s="309"/>
      <c r="AI506" s="309"/>
      <c r="AJ506" s="309"/>
      <c r="AK506" s="309"/>
      <c r="AL506" s="309"/>
    </row>
    <row r="507" spans="2:38" ht="15" customHeight="1">
      <c r="B507" s="462"/>
      <c r="C507" s="459"/>
      <c r="D507" s="297" t="s">
        <v>526</v>
      </c>
      <c r="E507" s="298">
        <v>0</v>
      </c>
      <c r="F507" s="299">
        <v>1</v>
      </c>
      <c r="G507" s="299">
        <v>18</v>
      </c>
      <c r="H507" s="299">
        <v>19</v>
      </c>
      <c r="I507" s="299">
        <v>14</v>
      </c>
      <c r="J507" s="299">
        <v>34</v>
      </c>
      <c r="K507" s="299">
        <v>18</v>
      </c>
      <c r="L507" s="299">
        <v>0.13</v>
      </c>
      <c r="M507" s="299">
        <v>2.0699999999999998</v>
      </c>
      <c r="N507" s="299">
        <v>2.2000000000000002</v>
      </c>
      <c r="O507" s="299"/>
      <c r="P507" s="299" t="s">
        <v>493</v>
      </c>
      <c r="Q507" s="299">
        <v>1.1000000000000001</v>
      </c>
      <c r="R507" s="299">
        <v>21.3</v>
      </c>
      <c r="S507" s="300">
        <v>92</v>
      </c>
      <c r="W507" s="309"/>
      <c r="X507" s="309"/>
      <c r="AE507" s="309"/>
      <c r="AF507" s="309"/>
      <c r="AG507" s="309"/>
      <c r="AH507" s="309"/>
      <c r="AI507" s="309"/>
      <c r="AJ507" s="309"/>
      <c r="AK507" s="309"/>
      <c r="AL507" s="309"/>
    </row>
    <row r="508" spans="2:38" ht="15" customHeight="1">
      <c r="B508" s="462"/>
      <c r="C508" s="459"/>
      <c r="D508" s="297" t="s">
        <v>527</v>
      </c>
      <c r="E508" s="298">
        <v>0</v>
      </c>
      <c r="F508" s="299">
        <v>1</v>
      </c>
      <c r="G508" s="299">
        <v>17</v>
      </c>
      <c r="H508" s="299">
        <v>18</v>
      </c>
      <c r="I508" s="299">
        <v>12</v>
      </c>
      <c r="J508" s="299">
        <v>44</v>
      </c>
      <c r="K508" s="299">
        <v>20</v>
      </c>
      <c r="L508" s="299">
        <v>0.12</v>
      </c>
      <c r="M508" s="299">
        <v>2.15</v>
      </c>
      <c r="N508" s="299">
        <v>2.27</v>
      </c>
      <c r="O508" s="299"/>
      <c r="P508" s="299" t="s">
        <v>498</v>
      </c>
      <c r="Q508" s="299">
        <v>1.6</v>
      </c>
      <c r="R508" s="299">
        <v>21.3</v>
      </c>
      <c r="S508" s="300">
        <v>92</v>
      </c>
      <c r="W508" s="309"/>
      <c r="X508" s="309"/>
      <c r="AE508" s="309"/>
      <c r="AF508" s="309"/>
      <c r="AG508" s="309"/>
      <c r="AH508" s="309"/>
      <c r="AI508" s="309"/>
      <c r="AJ508" s="309"/>
      <c r="AK508" s="309"/>
      <c r="AL508" s="309"/>
    </row>
    <row r="509" spans="2:38" ht="15" customHeight="1">
      <c r="B509" s="462"/>
      <c r="C509" s="459"/>
      <c r="D509" s="297" t="s">
        <v>528</v>
      </c>
      <c r="E509" s="298">
        <v>0</v>
      </c>
      <c r="F509" s="299">
        <v>1</v>
      </c>
      <c r="G509" s="299">
        <v>15</v>
      </c>
      <c r="H509" s="299">
        <v>16</v>
      </c>
      <c r="I509" s="299">
        <v>10</v>
      </c>
      <c r="J509" s="299">
        <v>37</v>
      </c>
      <c r="K509" s="299">
        <v>25</v>
      </c>
      <c r="L509" s="299">
        <v>0.11</v>
      </c>
      <c r="M509" s="299">
        <v>2.2400000000000002</v>
      </c>
      <c r="N509" s="299">
        <v>2.35</v>
      </c>
      <c r="O509" s="299"/>
      <c r="P509" s="299" t="s">
        <v>506</v>
      </c>
      <c r="Q509" s="299">
        <v>1.6</v>
      </c>
      <c r="R509" s="299">
        <v>21.4</v>
      </c>
      <c r="S509" s="300">
        <v>94</v>
      </c>
      <c r="W509" s="309"/>
      <c r="X509" s="309"/>
      <c r="AE509" s="309"/>
      <c r="AF509" s="309"/>
      <c r="AG509" s="309"/>
      <c r="AH509" s="309"/>
      <c r="AI509" s="309"/>
      <c r="AJ509" s="309"/>
      <c r="AK509" s="309"/>
      <c r="AL509" s="309"/>
    </row>
    <row r="510" spans="2:38" ht="15" customHeight="1">
      <c r="B510" s="462"/>
      <c r="C510" s="460"/>
      <c r="D510" s="297" t="s">
        <v>529</v>
      </c>
      <c r="E510" s="298">
        <v>0</v>
      </c>
      <c r="F510" s="299">
        <v>1</v>
      </c>
      <c r="G510" s="299">
        <v>14</v>
      </c>
      <c r="H510" s="299">
        <v>15</v>
      </c>
      <c r="I510" s="299">
        <v>8</v>
      </c>
      <c r="J510" s="299">
        <v>44</v>
      </c>
      <c r="K510" s="299">
        <v>19</v>
      </c>
      <c r="L510" s="299">
        <v>0.11</v>
      </c>
      <c r="M510" s="299">
        <v>2.08</v>
      </c>
      <c r="N510" s="299">
        <v>2.19</v>
      </c>
      <c r="O510" s="299"/>
      <c r="P510" s="299" t="s">
        <v>533</v>
      </c>
      <c r="Q510" s="299">
        <v>0.5</v>
      </c>
      <c r="R510" s="299">
        <v>21.5</v>
      </c>
      <c r="S510" s="300">
        <v>94</v>
      </c>
      <c r="W510" s="309"/>
      <c r="X510" s="309"/>
      <c r="AE510" s="309"/>
      <c r="AF510" s="309"/>
      <c r="AG510" s="309"/>
      <c r="AH510" s="309"/>
      <c r="AI510" s="309"/>
      <c r="AJ510" s="309"/>
      <c r="AK510" s="309"/>
      <c r="AL510" s="309"/>
    </row>
    <row r="511" spans="2:38" ht="15" customHeight="1">
      <c r="B511" s="462"/>
      <c r="C511" s="458">
        <v>42578</v>
      </c>
      <c r="D511" s="297" t="s">
        <v>492</v>
      </c>
      <c r="E511" s="298">
        <v>0</v>
      </c>
      <c r="F511" s="299">
        <v>1</v>
      </c>
      <c r="G511" s="299">
        <v>15</v>
      </c>
      <c r="H511" s="299">
        <v>16</v>
      </c>
      <c r="I511" s="299">
        <v>8</v>
      </c>
      <c r="J511" s="299">
        <v>41</v>
      </c>
      <c r="K511" s="299">
        <v>25</v>
      </c>
      <c r="L511" s="299">
        <v>0.12</v>
      </c>
      <c r="M511" s="299">
        <v>2.06</v>
      </c>
      <c r="N511" s="299">
        <v>2.1800000000000002</v>
      </c>
      <c r="O511" s="299"/>
      <c r="P511" s="299" t="s">
        <v>498</v>
      </c>
      <c r="Q511" s="299">
        <v>1</v>
      </c>
      <c r="R511" s="299">
        <v>21.5</v>
      </c>
      <c r="S511" s="300">
        <v>93</v>
      </c>
      <c r="W511" s="309"/>
      <c r="X511" s="309"/>
      <c r="AE511" s="309"/>
      <c r="AF511" s="309"/>
      <c r="AG511" s="309"/>
      <c r="AH511" s="309"/>
      <c r="AI511" s="309"/>
      <c r="AJ511" s="309"/>
      <c r="AK511" s="309"/>
      <c r="AL511" s="309"/>
    </row>
    <row r="512" spans="2:38" ht="15" customHeight="1">
      <c r="B512" s="462"/>
      <c r="C512" s="459"/>
      <c r="D512" s="297" t="s">
        <v>495</v>
      </c>
      <c r="E512" s="298">
        <v>0</v>
      </c>
      <c r="F512" s="299">
        <v>1</v>
      </c>
      <c r="G512" s="299">
        <v>14</v>
      </c>
      <c r="H512" s="299">
        <v>15</v>
      </c>
      <c r="I512" s="299">
        <v>6</v>
      </c>
      <c r="J512" s="299">
        <v>46</v>
      </c>
      <c r="K512" s="299">
        <v>24</v>
      </c>
      <c r="L512" s="299">
        <v>0.11</v>
      </c>
      <c r="M512" s="299">
        <v>2.27</v>
      </c>
      <c r="N512" s="299">
        <v>2.38</v>
      </c>
      <c r="O512" s="299"/>
      <c r="P512" s="299" t="s">
        <v>506</v>
      </c>
      <c r="Q512" s="299">
        <v>1.5</v>
      </c>
      <c r="R512" s="299">
        <v>21.5</v>
      </c>
      <c r="S512" s="300">
        <v>94</v>
      </c>
      <c r="W512" s="309"/>
      <c r="X512" s="309"/>
      <c r="AE512" s="309"/>
      <c r="AF512" s="309"/>
      <c r="AG512" s="309"/>
      <c r="AH512" s="309"/>
      <c r="AI512" s="309"/>
      <c r="AJ512" s="309"/>
      <c r="AK512" s="309"/>
      <c r="AL512" s="309"/>
    </row>
    <row r="513" spans="2:38" ht="15" customHeight="1">
      <c r="B513" s="462"/>
      <c r="C513" s="459"/>
      <c r="D513" s="297" t="s">
        <v>497</v>
      </c>
      <c r="E513" s="298">
        <v>0</v>
      </c>
      <c r="F513" s="299">
        <v>1</v>
      </c>
      <c r="G513" s="299">
        <v>15</v>
      </c>
      <c r="H513" s="299">
        <v>16</v>
      </c>
      <c r="I513" s="299">
        <v>6</v>
      </c>
      <c r="J513" s="299">
        <v>42</v>
      </c>
      <c r="K513" s="299">
        <v>16</v>
      </c>
      <c r="L513" s="299">
        <v>0.1</v>
      </c>
      <c r="M513" s="299">
        <v>2.2599999999999998</v>
      </c>
      <c r="N513" s="299">
        <v>2.36</v>
      </c>
      <c r="O513" s="299"/>
      <c r="P513" s="299" t="s">
        <v>498</v>
      </c>
      <c r="Q513" s="299">
        <v>1.9</v>
      </c>
      <c r="R513" s="299">
        <v>21.3</v>
      </c>
      <c r="S513" s="300">
        <v>92</v>
      </c>
      <c r="W513" s="309"/>
      <c r="X513" s="309"/>
      <c r="AE513" s="309"/>
      <c r="AF513" s="309"/>
      <c r="AG513" s="309"/>
      <c r="AH513" s="309"/>
      <c r="AI513" s="309"/>
      <c r="AJ513" s="309"/>
      <c r="AK513" s="309"/>
      <c r="AL513" s="309"/>
    </row>
    <row r="514" spans="2:38" ht="15" customHeight="1">
      <c r="B514" s="462"/>
      <c r="C514" s="459"/>
      <c r="D514" s="297" t="s">
        <v>500</v>
      </c>
      <c r="E514" s="298" t="s">
        <v>501</v>
      </c>
      <c r="F514" s="299">
        <v>1</v>
      </c>
      <c r="G514" s="299">
        <v>15</v>
      </c>
      <c r="H514" s="299">
        <v>16</v>
      </c>
      <c r="I514" s="299">
        <v>6</v>
      </c>
      <c r="J514" s="299">
        <v>32</v>
      </c>
      <c r="K514" s="299">
        <v>17</v>
      </c>
      <c r="L514" s="299">
        <v>0.08</v>
      </c>
      <c r="M514" s="299">
        <v>2.25</v>
      </c>
      <c r="N514" s="299">
        <v>2.33</v>
      </c>
      <c r="O514" s="299"/>
      <c r="P514" s="299" t="s">
        <v>498</v>
      </c>
      <c r="Q514" s="299">
        <v>2.1</v>
      </c>
      <c r="R514" s="299">
        <v>21.2</v>
      </c>
      <c r="S514" s="300">
        <v>94</v>
      </c>
      <c r="W514" s="309"/>
      <c r="X514" s="309"/>
      <c r="AE514" s="309"/>
      <c r="AF514" s="309"/>
      <c r="AG514" s="309"/>
      <c r="AH514" s="309"/>
      <c r="AI514" s="309"/>
      <c r="AJ514" s="309"/>
      <c r="AK514" s="309"/>
      <c r="AL514" s="309"/>
    </row>
    <row r="515" spans="2:38" ht="15" customHeight="1">
      <c r="B515" s="462"/>
      <c r="C515" s="459"/>
      <c r="D515" s="297" t="s">
        <v>503</v>
      </c>
      <c r="E515" s="298">
        <v>0</v>
      </c>
      <c r="F515" s="299">
        <v>1</v>
      </c>
      <c r="G515" s="299">
        <v>14</v>
      </c>
      <c r="H515" s="299">
        <v>15</v>
      </c>
      <c r="I515" s="299">
        <v>7</v>
      </c>
      <c r="J515" s="299">
        <v>33</v>
      </c>
      <c r="K515" s="299">
        <v>21</v>
      </c>
      <c r="L515" s="299">
        <v>0.09</v>
      </c>
      <c r="M515" s="299">
        <v>2.2599999999999998</v>
      </c>
      <c r="N515" s="299">
        <v>2.35</v>
      </c>
      <c r="O515" s="299"/>
      <c r="P515" s="299" t="s">
        <v>493</v>
      </c>
      <c r="Q515" s="299">
        <v>1.7</v>
      </c>
      <c r="R515" s="299">
        <v>21.1</v>
      </c>
      <c r="S515" s="300">
        <v>96</v>
      </c>
      <c r="W515" s="309"/>
      <c r="X515" s="309"/>
      <c r="AE515" s="309"/>
      <c r="AF515" s="309"/>
      <c r="AG515" s="309"/>
      <c r="AH515" s="309"/>
      <c r="AI515" s="309"/>
      <c r="AJ515" s="309"/>
      <c r="AK515" s="309"/>
      <c r="AL515" s="309"/>
    </row>
    <row r="516" spans="2:38" ht="15" customHeight="1">
      <c r="B516" s="462"/>
      <c r="C516" s="459"/>
      <c r="D516" s="297" t="s">
        <v>505</v>
      </c>
      <c r="E516" s="298">
        <v>0</v>
      </c>
      <c r="F516" s="299">
        <v>1</v>
      </c>
      <c r="G516" s="299">
        <v>14</v>
      </c>
      <c r="H516" s="299">
        <v>15</v>
      </c>
      <c r="I516" s="299">
        <v>10</v>
      </c>
      <c r="J516" s="299">
        <v>41</v>
      </c>
      <c r="K516" s="299">
        <v>22</v>
      </c>
      <c r="L516" s="299">
        <v>0.09</v>
      </c>
      <c r="M516" s="299">
        <v>2.16</v>
      </c>
      <c r="N516" s="299">
        <v>2.25</v>
      </c>
      <c r="O516" s="299"/>
      <c r="P516" s="299" t="s">
        <v>498</v>
      </c>
      <c r="Q516" s="299">
        <v>2.4</v>
      </c>
      <c r="R516" s="299">
        <v>21</v>
      </c>
      <c r="S516" s="300">
        <v>96</v>
      </c>
      <c r="W516" s="309"/>
      <c r="X516" s="309"/>
      <c r="AE516" s="309"/>
      <c r="AF516" s="309"/>
      <c r="AG516" s="309"/>
      <c r="AH516" s="309"/>
      <c r="AI516" s="309"/>
      <c r="AJ516" s="309"/>
      <c r="AK516" s="309"/>
      <c r="AL516" s="309"/>
    </row>
    <row r="517" spans="2:38" ht="15" customHeight="1">
      <c r="B517" s="462"/>
      <c r="C517" s="459"/>
      <c r="D517" s="297" t="s">
        <v>508</v>
      </c>
      <c r="E517" s="298">
        <v>0</v>
      </c>
      <c r="F517" s="299">
        <v>2</v>
      </c>
      <c r="G517" s="299">
        <v>18</v>
      </c>
      <c r="H517" s="299">
        <v>20</v>
      </c>
      <c r="I517" s="299">
        <v>10</v>
      </c>
      <c r="J517" s="299">
        <v>32</v>
      </c>
      <c r="K517" s="299">
        <v>20</v>
      </c>
      <c r="L517" s="299">
        <v>0.1</v>
      </c>
      <c r="M517" s="299">
        <v>2.02</v>
      </c>
      <c r="N517" s="299">
        <v>2.12</v>
      </c>
      <c r="O517" s="299"/>
      <c r="P517" s="299" t="s">
        <v>493</v>
      </c>
      <c r="Q517" s="299">
        <v>1.8</v>
      </c>
      <c r="R517" s="299">
        <v>21.2</v>
      </c>
      <c r="S517" s="300">
        <v>95</v>
      </c>
      <c r="W517" s="309"/>
      <c r="X517" s="309"/>
      <c r="AE517" s="309"/>
      <c r="AF517" s="309"/>
      <c r="AG517" s="309"/>
      <c r="AH517" s="309"/>
      <c r="AI517" s="309"/>
      <c r="AJ517" s="309"/>
      <c r="AK517" s="309"/>
      <c r="AL517" s="309"/>
    </row>
    <row r="518" spans="2:38" ht="15" customHeight="1">
      <c r="B518" s="462"/>
      <c r="C518" s="459"/>
      <c r="D518" s="297" t="s">
        <v>510</v>
      </c>
      <c r="E518" s="298">
        <v>0</v>
      </c>
      <c r="F518" s="299">
        <v>4</v>
      </c>
      <c r="G518" s="299">
        <v>22</v>
      </c>
      <c r="H518" s="299">
        <v>26</v>
      </c>
      <c r="I518" s="299">
        <v>11</v>
      </c>
      <c r="J518" s="299">
        <v>27</v>
      </c>
      <c r="K518" s="299">
        <v>23</v>
      </c>
      <c r="L518" s="299">
        <v>0.1</v>
      </c>
      <c r="M518" s="299">
        <v>1.95</v>
      </c>
      <c r="N518" s="299">
        <v>2.0499999999999998</v>
      </c>
      <c r="O518" s="299"/>
      <c r="P518" s="299" t="s">
        <v>498</v>
      </c>
      <c r="Q518" s="299">
        <v>1.4</v>
      </c>
      <c r="R518" s="299">
        <v>21.6</v>
      </c>
      <c r="S518" s="300">
        <v>92</v>
      </c>
      <c r="W518" s="309"/>
      <c r="X518" s="309"/>
      <c r="AE518" s="309"/>
      <c r="AF518" s="309"/>
      <c r="AG518" s="309"/>
      <c r="AH518" s="309"/>
      <c r="AI518" s="309"/>
      <c r="AJ518" s="309"/>
      <c r="AK518" s="309"/>
      <c r="AL518" s="309"/>
    </row>
    <row r="519" spans="2:38" ht="15" customHeight="1">
      <c r="B519" s="462"/>
      <c r="C519" s="459"/>
      <c r="D519" s="297" t="s">
        <v>511</v>
      </c>
      <c r="E519" s="298">
        <v>0</v>
      </c>
      <c r="F519" s="299">
        <v>2</v>
      </c>
      <c r="G519" s="299">
        <v>15</v>
      </c>
      <c r="H519" s="299">
        <v>17</v>
      </c>
      <c r="I519" s="299">
        <v>15</v>
      </c>
      <c r="J519" s="299">
        <v>28</v>
      </c>
      <c r="K519" s="299">
        <v>17</v>
      </c>
      <c r="L519" s="299">
        <v>0.11</v>
      </c>
      <c r="M519" s="299">
        <v>1.94</v>
      </c>
      <c r="N519" s="299">
        <v>2.0499999999999998</v>
      </c>
      <c r="O519" s="299"/>
      <c r="P519" s="299" t="s">
        <v>498</v>
      </c>
      <c r="Q519" s="299">
        <v>0.9</v>
      </c>
      <c r="R519" s="299">
        <v>22</v>
      </c>
      <c r="S519" s="300">
        <v>91</v>
      </c>
      <c r="W519" s="309"/>
      <c r="X519" s="309"/>
      <c r="AE519" s="309"/>
      <c r="AF519" s="309"/>
      <c r="AG519" s="309"/>
      <c r="AH519" s="309"/>
      <c r="AI519" s="309"/>
      <c r="AJ519" s="309"/>
      <c r="AK519" s="309"/>
      <c r="AL519" s="309"/>
    </row>
    <row r="520" spans="2:38" ht="15" customHeight="1" thickBot="1">
      <c r="B520" s="462"/>
      <c r="C520" s="459"/>
      <c r="D520" s="310" t="s">
        <v>512</v>
      </c>
      <c r="E520" s="311">
        <v>0</v>
      </c>
      <c r="F520" s="304">
        <v>3</v>
      </c>
      <c r="G520" s="304">
        <v>14</v>
      </c>
      <c r="H520" s="304">
        <v>17</v>
      </c>
      <c r="I520" s="304">
        <v>13</v>
      </c>
      <c r="J520" s="304">
        <v>23</v>
      </c>
      <c r="K520" s="304">
        <v>12</v>
      </c>
      <c r="L520" s="304">
        <v>0.1</v>
      </c>
      <c r="M520" s="304">
        <v>1.98</v>
      </c>
      <c r="N520" s="304">
        <v>2.08</v>
      </c>
      <c r="O520" s="304"/>
      <c r="P520" s="304" t="s">
        <v>530</v>
      </c>
      <c r="Q520" s="304">
        <v>0.9</v>
      </c>
      <c r="R520" s="304">
        <v>23.1</v>
      </c>
      <c r="S520" s="305">
        <v>82</v>
      </c>
      <c r="W520" s="309"/>
      <c r="X520" s="309"/>
      <c r="AE520" s="309"/>
      <c r="AF520" s="309"/>
      <c r="AG520" s="309"/>
      <c r="AH520" s="309"/>
      <c r="AI520" s="309"/>
      <c r="AJ520" s="309"/>
      <c r="AK520" s="309"/>
      <c r="AL520" s="309"/>
    </row>
    <row r="521" spans="2:38" ht="15" customHeight="1">
      <c r="B521" s="462" t="s">
        <v>537</v>
      </c>
      <c r="C521" s="459"/>
      <c r="D521" s="293" t="s">
        <v>514</v>
      </c>
      <c r="E521" s="294">
        <v>0</v>
      </c>
      <c r="F521" s="295">
        <v>2</v>
      </c>
      <c r="G521" s="295">
        <v>14</v>
      </c>
      <c r="H521" s="295">
        <v>16</v>
      </c>
      <c r="I521" s="295">
        <v>19</v>
      </c>
      <c r="J521" s="295">
        <v>17</v>
      </c>
      <c r="K521" s="295">
        <v>11</v>
      </c>
      <c r="L521" s="295">
        <v>0.1</v>
      </c>
      <c r="M521" s="295">
        <v>1.94</v>
      </c>
      <c r="N521" s="295">
        <v>2.04</v>
      </c>
      <c r="O521" s="295"/>
      <c r="P521" s="295" t="s">
        <v>518</v>
      </c>
      <c r="Q521" s="295">
        <v>2.8</v>
      </c>
      <c r="R521" s="295">
        <v>24.2</v>
      </c>
      <c r="S521" s="296">
        <v>81</v>
      </c>
      <c r="W521" s="309"/>
      <c r="X521" s="309"/>
      <c r="AE521" s="309"/>
      <c r="AF521" s="309"/>
      <c r="AG521" s="309"/>
      <c r="AH521" s="309"/>
      <c r="AI521" s="309"/>
      <c r="AJ521" s="309"/>
      <c r="AK521" s="309"/>
      <c r="AL521" s="309"/>
    </row>
    <row r="522" spans="2:38" ht="15" customHeight="1">
      <c r="B522" s="462"/>
      <c r="C522" s="459"/>
      <c r="D522" s="297" t="s">
        <v>516</v>
      </c>
      <c r="E522" s="298">
        <v>0</v>
      </c>
      <c r="F522" s="299">
        <v>4</v>
      </c>
      <c r="G522" s="299">
        <v>21</v>
      </c>
      <c r="H522" s="299">
        <v>25</v>
      </c>
      <c r="I522" s="299">
        <v>14</v>
      </c>
      <c r="J522" s="299">
        <v>27</v>
      </c>
      <c r="K522" s="299">
        <v>11</v>
      </c>
      <c r="L522" s="299">
        <v>0.11</v>
      </c>
      <c r="M522" s="299">
        <v>1.93</v>
      </c>
      <c r="N522" s="299">
        <v>2.04</v>
      </c>
      <c r="O522" s="299"/>
      <c r="P522" s="299" t="s">
        <v>518</v>
      </c>
      <c r="Q522" s="299">
        <v>3</v>
      </c>
      <c r="R522" s="299">
        <v>24.3</v>
      </c>
      <c r="S522" s="300">
        <v>78</v>
      </c>
      <c r="W522" s="309"/>
      <c r="X522" s="309"/>
      <c r="AE522" s="309"/>
      <c r="AF522" s="309"/>
      <c r="AG522" s="309"/>
      <c r="AH522" s="309"/>
      <c r="AI522" s="309"/>
      <c r="AJ522" s="309"/>
      <c r="AK522" s="309"/>
      <c r="AL522" s="309"/>
    </row>
    <row r="523" spans="2:38" ht="15" customHeight="1">
      <c r="B523" s="462"/>
      <c r="C523" s="459"/>
      <c r="D523" s="297" t="s">
        <v>517</v>
      </c>
      <c r="E523" s="298">
        <v>1</v>
      </c>
      <c r="F523" s="299">
        <v>5</v>
      </c>
      <c r="G523" s="299">
        <v>23</v>
      </c>
      <c r="H523" s="299">
        <v>28</v>
      </c>
      <c r="I523" s="299">
        <v>22</v>
      </c>
      <c r="J523" s="299">
        <v>21</v>
      </c>
      <c r="K523" s="299">
        <v>15</v>
      </c>
      <c r="L523" s="299">
        <v>0.12</v>
      </c>
      <c r="M523" s="299">
        <v>1.93</v>
      </c>
      <c r="N523" s="299">
        <v>2.0499999999999998</v>
      </c>
      <c r="O523" s="299"/>
      <c r="P523" s="299" t="s">
        <v>515</v>
      </c>
      <c r="Q523" s="299">
        <v>4</v>
      </c>
      <c r="R523" s="299">
        <v>24.9</v>
      </c>
      <c r="S523" s="300">
        <v>90</v>
      </c>
      <c r="W523" s="309"/>
      <c r="X523" s="309"/>
      <c r="AE523" s="309"/>
      <c r="AF523" s="309"/>
      <c r="AG523" s="309"/>
      <c r="AH523" s="309"/>
      <c r="AI523" s="309"/>
      <c r="AJ523" s="309"/>
      <c r="AK523" s="309"/>
      <c r="AL523" s="309"/>
    </row>
    <row r="524" spans="2:38" ht="15" customHeight="1">
      <c r="B524" s="462"/>
      <c r="C524" s="459"/>
      <c r="D524" s="297" t="s">
        <v>519</v>
      </c>
      <c r="E524" s="298">
        <v>1</v>
      </c>
      <c r="F524" s="299">
        <v>2</v>
      </c>
      <c r="G524" s="299">
        <v>22</v>
      </c>
      <c r="H524" s="299">
        <v>24</v>
      </c>
      <c r="I524" s="299">
        <v>33</v>
      </c>
      <c r="J524" s="299">
        <v>21</v>
      </c>
      <c r="K524" s="299">
        <v>18</v>
      </c>
      <c r="L524" s="299">
        <v>0.12</v>
      </c>
      <c r="M524" s="299">
        <v>1.88</v>
      </c>
      <c r="N524" s="299">
        <v>2</v>
      </c>
      <c r="O524" s="299"/>
      <c r="P524" s="299" t="s">
        <v>518</v>
      </c>
      <c r="Q524" s="299">
        <v>3.5</v>
      </c>
      <c r="R524" s="299">
        <v>25.6</v>
      </c>
      <c r="S524" s="300">
        <v>76</v>
      </c>
      <c r="W524" s="309"/>
      <c r="X524" s="309"/>
      <c r="AE524" s="309"/>
      <c r="AF524" s="309"/>
      <c r="AG524" s="309"/>
      <c r="AH524" s="309"/>
      <c r="AI524" s="309"/>
      <c r="AJ524" s="309"/>
      <c r="AK524" s="309"/>
      <c r="AL524" s="309"/>
    </row>
    <row r="525" spans="2:38" ht="15" customHeight="1">
      <c r="B525" s="462"/>
      <c r="C525" s="459"/>
      <c r="D525" s="297" t="s">
        <v>520</v>
      </c>
      <c r="E525" s="298">
        <v>1</v>
      </c>
      <c r="F525" s="299">
        <v>2</v>
      </c>
      <c r="G525" s="299">
        <v>21</v>
      </c>
      <c r="H525" s="299">
        <v>23</v>
      </c>
      <c r="I525" s="299">
        <v>37</v>
      </c>
      <c r="J525" s="299">
        <v>29</v>
      </c>
      <c r="K525" s="299">
        <v>17</v>
      </c>
      <c r="L525" s="299">
        <v>0.1</v>
      </c>
      <c r="M525" s="299">
        <v>1.88</v>
      </c>
      <c r="N525" s="299">
        <v>1.98</v>
      </c>
      <c r="O525" s="299"/>
      <c r="P525" s="299" t="s">
        <v>515</v>
      </c>
      <c r="Q525" s="299">
        <v>2.4</v>
      </c>
      <c r="R525" s="299">
        <v>26.3</v>
      </c>
      <c r="S525" s="300">
        <v>76</v>
      </c>
      <c r="W525" s="309"/>
      <c r="X525" s="309"/>
      <c r="AE525" s="309"/>
      <c r="AF525" s="309"/>
      <c r="AG525" s="309"/>
      <c r="AH525" s="309"/>
      <c r="AI525" s="309"/>
      <c r="AJ525" s="309"/>
      <c r="AK525" s="309"/>
      <c r="AL525" s="309"/>
    </row>
    <row r="526" spans="2:38" ht="15" customHeight="1">
      <c r="B526" s="462"/>
      <c r="C526" s="459"/>
      <c r="D526" s="297" t="s">
        <v>521</v>
      </c>
      <c r="E526" s="298">
        <v>1</v>
      </c>
      <c r="F526" s="299">
        <v>2</v>
      </c>
      <c r="G526" s="299">
        <v>21</v>
      </c>
      <c r="H526" s="299">
        <v>23</v>
      </c>
      <c r="I526" s="299">
        <v>42</v>
      </c>
      <c r="J526" s="299">
        <v>26</v>
      </c>
      <c r="K526" s="299">
        <v>17</v>
      </c>
      <c r="L526" s="299">
        <v>0.13</v>
      </c>
      <c r="M526" s="299">
        <v>1.89</v>
      </c>
      <c r="N526" s="299">
        <v>2.02</v>
      </c>
      <c r="O526" s="299"/>
      <c r="P526" s="299" t="s">
        <v>515</v>
      </c>
      <c r="Q526" s="299">
        <v>1.9</v>
      </c>
      <c r="R526" s="299">
        <v>26.4</v>
      </c>
      <c r="S526" s="300">
        <v>74</v>
      </c>
      <c r="W526" s="309"/>
      <c r="X526" s="309"/>
      <c r="AE526" s="309"/>
      <c r="AF526" s="309"/>
      <c r="AG526" s="309"/>
      <c r="AH526" s="309"/>
      <c r="AI526" s="309"/>
      <c r="AJ526" s="309"/>
      <c r="AK526" s="309"/>
      <c r="AL526" s="309"/>
    </row>
    <row r="527" spans="2:38" ht="15" customHeight="1">
      <c r="B527" s="462"/>
      <c r="C527" s="459"/>
      <c r="D527" s="297" t="s">
        <v>522</v>
      </c>
      <c r="E527" s="298">
        <v>1</v>
      </c>
      <c r="F527" s="299">
        <v>1</v>
      </c>
      <c r="G527" s="299">
        <v>19</v>
      </c>
      <c r="H527" s="299">
        <v>20</v>
      </c>
      <c r="I527" s="299">
        <v>45</v>
      </c>
      <c r="J527" s="299">
        <v>32</v>
      </c>
      <c r="K527" s="299">
        <v>16</v>
      </c>
      <c r="L527" s="299">
        <v>0.12</v>
      </c>
      <c r="M527" s="299">
        <v>1.9</v>
      </c>
      <c r="N527" s="299">
        <v>2.02</v>
      </c>
      <c r="O527" s="299"/>
      <c r="P527" s="299" t="s">
        <v>518</v>
      </c>
      <c r="Q527" s="299">
        <v>2.2999999999999998</v>
      </c>
      <c r="R527" s="299">
        <v>26</v>
      </c>
      <c r="S527" s="300">
        <v>75</v>
      </c>
      <c r="W527" s="309"/>
      <c r="X527" s="309"/>
      <c r="AE527" s="309"/>
      <c r="AF527" s="309"/>
      <c r="AG527" s="309"/>
      <c r="AH527" s="309"/>
      <c r="AI527" s="309"/>
      <c r="AJ527" s="309"/>
      <c r="AK527" s="309"/>
      <c r="AL527" s="309"/>
    </row>
    <row r="528" spans="2:38" ht="15" customHeight="1">
      <c r="B528" s="462"/>
      <c r="C528" s="459"/>
      <c r="D528" s="297" t="s">
        <v>523</v>
      </c>
      <c r="E528" s="298">
        <v>1</v>
      </c>
      <c r="F528" s="299">
        <v>1</v>
      </c>
      <c r="G528" s="299">
        <v>17</v>
      </c>
      <c r="H528" s="299">
        <v>18</v>
      </c>
      <c r="I528" s="299">
        <v>39</v>
      </c>
      <c r="J528" s="299">
        <v>24</v>
      </c>
      <c r="K528" s="299">
        <v>15</v>
      </c>
      <c r="L528" s="299">
        <v>0.11</v>
      </c>
      <c r="M528" s="299">
        <v>1.91</v>
      </c>
      <c r="N528" s="299">
        <v>2.02</v>
      </c>
      <c r="O528" s="299"/>
      <c r="P528" s="299" t="s">
        <v>518</v>
      </c>
      <c r="Q528" s="299">
        <v>1.9</v>
      </c>
      <c r="R528" s="299">
        <v>25.5</v>
      </c>
      <c r="S528" s="300">
        <v>77</v>
      </c>
      <c r="W528" s="309"/>
      <c r="X528" s="309"/>
      <c r="AE528" s="309"/>
      <c r="AF528" s="309"/>
      <c r="AG528" s="309"/>
      <c r="AH528" s="309"/>
      <c r="AI528" s="309"/>
      <c r="AJ528" s="309"/>
      <c r="AK528" s="309"/>
      <c r="AL528" s="309"/>
    </row>
    <row r="529" spans="2:38" ht="15" customHeight="1">
      <c r="B529" s="462"/>
      <c r="C529" s="459"/>
      <c r="D529" s="297" t="s">
        <v>524</v>
      </c>
      <c r="E529" s="298">
        <v>0</v>
      </c>
      <c r="F529" s="299">
        <v>1</v>
      </c>
      <c r="G529" s="299">
        <v>14</v>
      </c>
      <c r="H529" s="299">
        <v>15</v>
      </c>
      <c r="I529" s="299">
        <v>30</v>
      </c>
      <c r="J529" s="299">
        <v>19</v>
      </c>
      <c r="K529" s="299">
        <v>11</v>
      </c>
      <c r="L529" s="299">
        <v>0.09</v>
      </c>
      <c r="M529" s="299">
        <v>1.93</v>
      </c>
      <c r="N529" s="299">
        <v>2.02</v>
      </c>
      <c r="O529" s="299"/>
      <c r="P529" s="299" t="s">
        <v>515</v>
      </c>
      <c r="Q529" s="299">
        <v>1.6</v>
      </c>
      <c r="R529" s="299">
        <v>25.1</v>
      </c>
      <c r="S529" s="300">
        <v>80</v>
      </c>
      <c r="W529" s="309"/>
      <c r="X529" s="309"/>
      <c r="AE529" s="309"/>
      <c r="AF529" s="309"/>
      <c r="AG529" s="309"/>
      <c r="AH529" s="309"/>
      <c r="AI529" s="309"/>
      <c r="AJ529" s="309"/>
      <c r="AK529" s="309"/>
      <c r="AL529" s="309"/>
    </row>
    <row r="530" spans="2:38" ht="15" customHeight="1">
      <c r="B530" s="462"/>
      <c r="C530" s="459"/>
      <c r="D530" s="297" t="s">
        <v>525</v>
      </c>
      <c r="E530" s="298">
        <v>0</v>
      </c>
      <c r="F530" s="299">
        <v>1</v>
      </c>
      <c r="G530" s="299">
        <v>14</v>
      </c>
      <c r="H530" s="299">
        <v>15</v>
      </c>
      <c r="I530" s="299">
        <v>24</v>
      </c>
      <c r="J530" s="299">
        <v>24</v>
      </c>
      <c r="K530" s="299">
        <v>10</v>
      </c>
      <c r="L530" s="299">
        <v>0.08</v>
      </c>
      <c r="M530" s="299">
        <v>1.95</v>
      </c>
      <c r="N530" s="299">
        <v>2.0299999999999998</v>
      </c>
      <c r="O530" s="299"/>
      <c r="P530" s="299" t="s">
        <v>518</v>
      </c>
      <c r="Q530" s="299">
        <v>1.7</v>
      </c>
      <c r="R530" s="299">
        <v>24.5</v>
      </c>
      <c r="S530" s="300">
        <v>77</v>
      </c>
      <c r="W530" s="309"/>
      <c r="X530" s="309"/>
      <c r="AE530" s="309"/>
      <c r="AF530" s="309"/>
      <c r="AG530" s="309"/>
      <c r="AH530" s="309"/>
      <c r="AI530" s="309"/>
      <c r="AJ530" s="309"/>
      <c r="AK530" s="309"/>
      <c r="AL530" s="309"/>
    </row>
    <row r="531" spans="2:38" ht="15" customHeight="1">
      <c r="B531" s="462"/>
      <c r="C531" s="459"/>
      <c r="D531" s="297" t="s">
        <v>526</v>
      </c>
      <c r="E531" s="298">
        <v>1</v>
      </c>
      <c r="F531" s="299">
        <v>1</v>
      </c>
      <c r="G531" s="299">
        <v>17</v>
      </c>
      <c r="H531" s="299">
        <v>18</v>
      </c>
      <c r="I531" s="299">
        <v>19</v>
      </c>
      <c r="J531" s="299">
        <v>20</v>
      </c>
      <c r="K531" s="299">
        <v>14</v>
      </c>
      <c r="L531" s="299">
        <v>0.09</v>
      </c>
      <c r="M531" s="299">
        <v>1.98</v>
      </c>
      <c r="N531" s="299">
        <v>2.0699999999999998</v>
      </c>
      <c r="O531" s="299"/>
      <c r="P531" s="299" t="s">
        <v>515</v>
      </c>
      <c r="Q531" s="299">
        <v>0.7</v>
      </c>
      <c r="R531" s="299">
        <v>24.2</v>
      </c>
      <c r="S531" s="300">
        <v>81</v>
      </c>
      <c r="W531" s="309"/>
      <c r="X531" s="309"/>
      <c r="AE531" s="309"/>
      <c r="AF531" s="309"/>
      <c r="AG531" s="309"/>
      <c r="AH531" s="309"/>
      <c r="AI531" s="309"/>
      <c r="AJ531" s="309"/>
      <c r="AK531" s="309"/>
      <c r="AL531" s="309"/>
    </row>
    <row r="532" spans="2:38" ht="15" customHeight="1">
      <c r="B532" s="462"/>
      <c r="C532" s="459"/>
      <c r="D532" s="297" t="s">
        <v>527</v>
      </c>
      <c r="E532" s="298">
        <v>1</v>
      </c>
      <c r="F532" s="299">
        <v>1</v>
      </c>
      <c r="G532" s="299">
        <v>18</v>
      </c>
      <c r="H532" s="299">
        <v>19</v>
      </c>
      <c r="I532" s="299">
        <v>16</v>
      </c>
      <c r="J532" s="299">
        <v>29</v>
      </c>
      <c r="K532" s="299">
        <v>15</v>
      </c>
      <c r="L532" s="299">
        <v>0.12</v>
      </c>
      <c r="M532" s="299">
        <v>2.0299999999999998</v>
      </c>
      <c r="N532" s="299">
        <v>2.15</v>
      </c>
      <c r="O532" s="299"/>
      <c r="P532" s="299" t="s">
        <v>518</v>
      </c>
      <c r="Q532" s="299">
        <v>1.1000000000000001</v>
      </c>
      <c r="R532" s="299">
        <v>23.8</v>
      </c>
      <c r="S532" s="300">
        <v>81</v>
      </c>
      <c r="W532" s="309"/>
      <c r="X532" s="309"/>
      <c r="AE532" s="309"/>
      <c r="AF532" s="309"/>
      <c r="AG532" s="309"/>
      <c r="AH532" s="309"/>
      <c r="AI532" s="309"/>
      <c r="AJ532" s="309"/>
      <c r="AK532" s="309"/>
      <c r="AL532" s="309"/>
    </row>
    <row r="533" spans="2:38" ht="15" customHeight="1">
      <c r="B533" s="462"/>
      <c r="C533" s="459"/>
      <c r="D533" s="297" t="s">
        <v>528</v>
      </c>
      <c r="E533" s="298">
        <v>1</v>
      </c>
      <c r="F533" s="299">
        <v>1</v>
      </c>
      <c r="G533" s="299">
        <v>18</v>
      </c>
      <c r="H533" s="299">
        <v>19</v>
      </c>
      <c r="I533" s="299">
        <v>15</v>
      </c>
      <c r="J533" s="299">
        <v>20</v>
      </c>
      <c r="K533" s="299">
        <v>19</v>
      </c>
      <c r="L533" s="299">
        <v>0.1</v>
      </c>
      <c r="M533" s="299">
        <v>2.0699999999999998</v>
      </c>
      <c r="N533" s="299">
        <v>2.17</v>
      </c>
      <c r="O533" s="299"/>
      <c r="P533" s="299" t="s">
        <v>518</v>
      </c>
      <c r="Q533" s="299">
        <v>1.1000000000000001</v>
      </c>
      <c r="R533" s="299">
        <v>23.7</v>
      </c>
      <c r="S533" s="300">
        <v>82</v>
      </c>
      <c r="W533" s="309"/>
      <c r="X533" s="309"/>
      <c r="AE533" s="309"/>
      <c r="AF533" s="309"/>
      <c r="AG533" s="309"/>
      <c r="AH533" s="309"/>
      <c r="AI533" s="309"/>
      <c r="AJ533" s="309"/>
      <c r="AK533" s="309"/>
      <c r="AL533" s="309"/>
    </row>
    <row r="534" spans="2:38" ht="15" customHeight="1">
      <c r="B534" s="462"/>
      <c r="C534" s="460"/>
      <c r="D534" s="297" t="s">
        <v>529</v>
      </c>
      <c r="E534" s="298">
        <v>1</v>
      </c>
      <c r="F534" s="299">
        <v>1</v>
      </c>
      <c r="G534" s="299">
        <v>16</v>
      </c>
      <c r="H534" s="299">
        <v>17</v>
      </c>
      <c r="I534" s="299">
        <v>15</v>
      </c>
      <c r="J534" s="299">
        <v>26</v>
      </c>
      <c r="K534" s="299">
        <v>18</v>
      </c>
      <c r="L534" s="299">
        <v>0.09</v>
      </c>
      <c r="M534" s="299">
        <v>2</v>
      </c>
      <c r="N534" s="299">
        <v>2.09</v>
      </c>
      <c r="O534" s="299"/>
      <c r="P534" s="299" t="s">
        <v>515</v>
      </c>
      <c r="Q534" s="299">
        <v>1.1000000000000001</v>
      </c>
      <c r="R534" s="299">
        <v>23.3</v>
      </c>
      <c r="S534" s="300">
        <v>84</v>
      </c>
      <c r="W534" s="309"/>
      <c r="X534" s="309"/>
      <c r="AE534" s="309"/>
      <c r="AF534" s="309"/>
      <c r="AG534" s="309"/>
      <c r="AH534" s="309"/>
      <c r="AI534" s="309"/>
      <c r="AJ534" s="309"/>
      <c r="AK534" s="309"/>
      <c r="AL534" s="309"/>
    </row>
    <row r="535" spans="2:38" ht="15" customHeight="1">
      <c r="B535" s="462"/>
      <c r="C535" s="458">
        <v>42579</v>
      </c>
      <c r="D535" s="297" t="s">
        <v>492</v>
      </c>
      <c r="E535" s="298">
        <v>0</v>
      </c>
      <c r="F535" s="299">
        <v>1</v>
      </c>
      <c r="G535" s="299">
        <v>16</v>
      </c>
      <c r="H535" s="299">
        <v>17</v>
      </c>
      <c r="I535" s="299">
        <v>13</v>
      </c>
      <c r="J535" s="299">
        <v>19</v>
      </c>
      <c r="K535" s="299">
        <v>8</v>
      </c>
      <c r="L535" s="299">
        <v>7.0000000000000007E-2</v>
      </c>
      <c r="M535" s="299">
        <v>2.02</v>
      </c>
      <c r="N535" s="299">
        <v>2.09</v>
      </c>
      <c r="O535" s="299"/>
      <c r="P535" s="299" t="s">
        <v>515</v>
      </c>
      <c r="Q535" s="299">
        <v>1.1000000000000001</v>
      </c>
      <c r="R535" s="299">
        <v>22.6</v>
      </c>
      <c r="S535" s="300">
        <v>88</v>
      </c>
      <c r="W535" s="309"/>
      <c r="X535" s="309"/>
      <c r="AE535" s="309"/>
      <c r="AF535" s="309"/>
      <c r="AG535" s="309"/>
      <c r="AH535" s="309"/>
      <c r="AI535" s="309"/>
      <c r="AJ535" s="309"/>
      <c r="AK535" s="309"/>
      <c r="AL535" s="309"/>
    </row>
    <row r="536" spans="2:38" ht="15" customHeight="1">
      <c r="B536" s="462"/>
      <c r="C536" s="459"/>
      <c r="D536" s="297" t="s">
        <v>495</v>
      </c>
      <c r="E536" s="298">
        <v>0</v>
      </c>
      <c r="F536" s="299">
        <v>1</v>
      </c>
      <c r="G536" s="299">
        <v>16</v>
      </c>
      <c r="H536" s="299">
        <v>17</v>
      </c>
      <c r="I536" s="299">
        <v>10</v>
      </c>
      <c r="J536" s="299">
        <v>19</v>
      </c>
      <c r="K536" s="299">
        <v>8</v>
      </c>
      <c r="L536" s="299">
        <v>0.09</v>
      </c>
      <c r="M536" s="299">
        <v>2.0699999999999998</v>
      </c>
      <c r="N536" s="299">
        <v>2.16</v>
      </c>
      <c r="O536" s="299"/>
      <c r="P536" s="299" t="s">
        <v>518</v>
      </c>
      <c r="Q536" s="299">
        <v>1.2</v>
      </c>
      <c r="R536" s="299">
        <v>22.4</v>
      </c>
      <c r="S536" s="300">
        <v>90</v>
      </c>
      <c r="W536" s="309"/>
      <c r="X536" s="309"/>
      <c r="AE536" s="309"/>
      <c r="AF536" s="309"/>
      <c r="AG536" s="309"/>
      <c r="AH536" s="309"/>
      <c r="AI536" s="309"/>
      <c r="AJ536" s="309"/>
      <c r="AK536" s="309"/>
      <c r="AL536" s="309"/>
    </row>
    <row r="537" spans="2:38" ht="15" customHeight="1">
      <c r="B537" s="462"/>
      <c r="C537" s="459"/>
      <c r="D537" s="297" t="s">
        <v>497</v>
      </c>
      <c r="E537" s="298">
        <v>0</v>
      </c>
      <c r="F537" s="299">
        <v>1</v>
      </c>
      <c r="G537" s="299">
        <v>19</v>
      </c>
      <c r="H537" s="299">
        <v>20</v>
      </c>
      <c r="I537" s="299">
        <v>7</v>
      </c>
      <c r="J537" s="299">
        <v>20</v>
      </c>
      <c r="K537" s="299">
        <v>16</v>
      </c>
      <c r="L537" s="299">
        <v>0.08</v>
      </c>
      <c r="M537" s="299">
        <v>2.11</v>
      </c>
      <c r="N537" s="299">
        <v>2.19</v>
      </c>
      <c r="O537" s="299"/>
      <c r="P537" s="299" t="s">
        <v>515</v>
      </c>
      <c r="Q537" s="299">
        <v>1.2</v>
      </c>
      <c r="R537" s="299">
        <v>22.6</v>
      </c>
      <c r="S537" s="300">
        <v>90</v>
      </c>
      <c r="W537" s="309"/>
      <c r="X537" s="309"/>
      <c r="AE537" s="309"/>
      <c r="AF537" s="309"/>
      <c r="AG537" s="309"/>
      <c r="AH537" s="309"/>
      <c r="AI537" s="309"/>
      <c r="AJ537" s="309"/>
      <c r="AK537" s="309"/>
      <c r="AL537" s="309"/>
    </row>
    <row r="538" spans="2:38" ht="15" customHeight="1">
      <c r="B538" s="462"/>
      <c r="C538" s="459"/>
      <c r="D538" s="297" t="s">
        <v>500</v>
      </c>
      <c r="E538" s="298">
        <v>1</v>
      </c>
      <c r="F538" s="299">
        <v>1</v>
      </c>
      <c r="G538" s="299">
        <v>21</v>
      </c>
      <c r="H538" s="299">
        <v>22</v>
      </c>
      <c r="I538" s="299">
        <v>5</v>
      </c>
      <c r="J538" s="299">
        <v>21</v>
      </c>
      <c r="K538" s="299">
        <v>16</v>
      </c>
      <c r="L538" s="299">
        <v>0.1</v>
      </c>
      <c r="M538" s="299">
        <v>2.13</v>
      </c>
      <c r="N538" s="299">
        <v>2.23</v>
      </c>
      <c r="O538" s="299"/>
      <c r="P538" s="299" t="s">
        <v>518</v>
      </c>
      <c r="Q538" s="299">
        <v>1.4</v>
      </c>
      <c r="R538" s="299">
        <v>22.6</v>
      </c>
      <c r="S538" s="300">
        <v>90</v>
      </c>
      <c r="W538" s="309"/>
      <c r="X538" s="309"/>
      <c r="AE538" s="309"/>
      <c r="AF538" s="309"/>
      <c r="AG538" s="309"/>
      <c r="AH538" s="309"/>
      <c r="AI538" s="309"/>
      <c r="AJ538" s="309"/>
      <c r="AK538" s="309"/>
      <c r="AL538" s="309"/>
    </row>
    <row r="539" spans="2:38" ht="15" customHeight="1">
      <c r="B539" s="462"/>
      <c r="C539" s="459"/>
      <c r="D539" s="297" t="s">
        <v>503</v>
      </c>
      <c r="E539" s="298">
        <v>1</v>
      </c>
      <c r="F539" s="299">
        <v>1</v>
      </c>
      <c r="G539" s="299">
        <v>21</v>
      </c>
      <c r="H539" s="299">
        <v>22</v>
      </c>
      <c r="I539" s="299">
        <v>5</v>
      </c>
      <c r="J539" s="299">
        <v>18</v>
      </c>
      <c r="K539" s="299">
        <v>9</v>
      </c>
      <c r="L539" s="299">
        <v>0.1</v>
      </c>
      <c r="M539" s="299">
        <v>2.1</v>
      </c>
      <c r="N539" s="299">
        <v>2.2000000000000002</v>
      </c>
      <c r="O539" s="299"/>
      <c r="P539" s="299" t="s">
        <v>518</v>
      </c>
      <c r="Q539" s="299">
        <v>0.8</v>
      </c>
      <c r="R539" s="299">
        <v>22.5</v>
      </c>
      <c r="S539" s="300">
        <v>92</v>
      </c>
      <c r="W539" s="309"/>
      <c r="X539" s="309"/>
      <c r="AE539" s="309"/>
      <c r="AF539" s="309"/>
      <c r="AG539" s="309"/>
      <c r="AH539" s="309"/>
      <c r="AI539" s="309"/>
      <c r="AJ539" s="309"/>
      <c r="AK539" s="309"/>
      <c r="AL539" s="309"/>
    </row>
    <row r="540" spans="2:38" ht="15" customHeight="1">
      <c r="B540" s="462"/>
      <c r="C540" s="459"/>
      <c r="D540" s="297" t="s">
        <v>505</v>
      </c>
      <c r="E540" s="298">
        <v>1</v>
      </c>
      <c r="F540" s="299">
        <v>2</v>
      </c>
      <c r="G540" s="299">
        <v>21</v>
      </c>
      <c r="H540" s="299">
        <v>23</v>
      </c>
      <c r="I540" s="299">
        <v>6</v>
      </c>
      <c r="J540" s="299">
        <v>25</v>
      </c>
      <c r="K540" s="299">
        <v>14</v>
      </c>
      <c r="L540" s="299">
        <v>0.1</v>
      </c>
      <c r="M540" s="299">
        <v>2.1</v>
      </c>
      <c r="N540" s="299">
        <v>2.2000000000000002</v>
      </c>
      <c r="O540" s="299"/>
      <c r="P540" s="299" t="s">
        <v>518</v>
      </c>
      <c r="Q540" s="299">
        <v>1</v>
      </c>
      <c r="R540" s="299">
        <v>22.8</v>
      </c>
      <c r="S540" s="300">
        <v>90</v>
      </c>
      <c r="W540" s="309"/>
      <c r="X540" s="309"/>
      <c r="AE540" s="309"/>
      <c r="AF540" s="309"/>
      <c r="AG540" s="309"/>
      <c r="AH540" s="309"/>
      <c r="AI540" s="309"/>
      <c r="AJ540" s="309"/>
      <c r="AK540" s="309"/>
      <c r="AL540" s="309"/>
    </row>
    <row r="541" spans="2:38" ht="15" customHeight="1">
      <c r="B541" s="462"/>
      <c r="C541" s="459"/>
      <c r="D541" s="297" t="s">
        <v>508</v>
      </c>
      <c r="E541" s="298">
        <v>1</v>
      </c>
      <c r="F541" s="299">
        <v>3</v>
      </c>
      <c r="G541" s="299">
        <v>21</v>
      </c>
      <c r="H541" s="299">
        <v>24</v>
      </c>
      <c r="I541" s="299">
        <v>7</v>
      </c>
      <c r="J541" s="299">
        <v>22</v>
      </c>
      <c r="K541" s="299">
        <v>12</v>
      </c>
      <c r="L541" s="299">
        <v>0.12</v>
      </c>
      <c r="M541" s="299">
        <v>2.0299999999999998</v>
      </c>
      <c r="N541" s="299">
        <v>2.15</v>
      </c>
      <c r="O541" s="299"/>
      <c r="P541" s="299" t="s">
        <v>518</v>
      </c>
      <c r="Q541" s="299">
        <v>0.9</v>
      </c>
      <c r="R541" s="299">
        <v>23.3</v>
      </c>
      <c r="S541" s="300">
        <v>87</v>
      </c>
      <c r="W541" s="309"/>
      <c r="X541" s="309"/>
      <c r="AE541" s="309"/>
      <c r="AF541" s="309"/>
      <c r="AG541" s="309"/>
      <c r="AH541" s="309"/>
      <c r="AI541" s="309"/>
      <c r="AJ541" s="309"/>
      <c r="AK541" s="309"/>
      <c r="AL541" s="309"/>
    </row>
    <row r="542" spans="2:38" ht="15" customHeight="1">
      <c r="B542" s="462"/>
      <c r="C542" s="459"/>
      <c r="D542" s="297" t="s">
        <v>510</v>
      </c>
      <c r="E542" s="298">
        <v>1</v>
      </c>
      <c r="F542" s="299">
        <v>4</v>
      </c>
      <c r="G542" s="299">
        <v>20</v>
      </c>
      <c r="H542" s="299">
        <v>24</v>
      </c>
      <c r="I542" s="299">
        <v>8</v>
      </c>
      <c r="J542" s="299">
        <v>25</v>
      </c>
      <c r="K542" s="299">
        <v>13</v>
      </c>
      <c r="L542" s="299">
        <v>0.11</v>
      </c>
      <c r="M542" s="299">
        <v>2.02</v>
      </c>
      <c r="N542" s="299">
        <v>2.13</v>
      </c>
      <c r="O542" s="299"/>
      <c r="P542" s="299" t="s">
        <v>518</v>
      </c>
      <c r="Q542" s="299">
        <v>1.2</v>
      </c>
      <c r="R542" s="299">
        <v>23.9</v>
      </c>
      <c r="S542" s="300">
        <v>84</v>
      </c>
      <c r="W542" s="309"/>
      <c r="X542" s="309"/>
      <c r="AE542" s="309"/>
      <c r="AF542" s="309"/>
      <c r="AG542" s="309"/>
      <c r="AH542" s="309"/>
      <c r="AI542" s="309"/>
      <c r="AJ542" s="309"/>
      <c r="AK542" s="309"/>
      <c r="AL542" s="309"/>
    </row>
    <row r="543" spans="2:38" ht="15" customHeight="1">
      <c r="B543" s="462"/>
      <c r="C543" s="459"/>
      <c r="D543" s="297" t="s">
        <v>511</v>
      </c>
      <c r="E543" s="298">
        <v>1</v>
      </c>
      <c r="F543" s="299">
        <v>5</v>
      </c>
      <c r="G543" s="299">
        <v>20</v>
      </c>
      <c r="H543" s="299">
        <v>25</v>
      </c>
      <c r="I543" s="299">
        <v>9</v>
      </c>
      <c r="J543" s="299">
        <v>21</v>
      </c>
      <c r="K543" s="299">
        <v>14</v>
      </c>
      <c r="L543" s="299">
        <v>0.12</v>
      </c>
      <c r="M543" s="299">
        <v>2.0099999999999998</v>
      </c>
      <c r="N543" s="299">
        <v>2.13</v>
      </c>
      <c r="O543" s="299"/>
      <c r="P543" s="299" t="s">
        <v>515</v>
      </c>
      <c r="Q543" s="299">
        <v>1.4</v>
      </c>
      <c r="R543" s="299">
        <v>24.5</v>
      </c>
      <c r="S543" s="300">
        <v>80</v>
      </c>
      <c r="W543" s="309"/>
      <c r="X543" s="309"/>
      <c r="AE543" s="309"/>
      <c r="AF543" s="309"/>
      <c r="AG543" s="309"/>
      <c r="AH543" s="309"/>
      <c r="AI543" s="309"/>
      <c r="AJ543" s="309"/>
      <c r="AK543" s="309"/>
      <c r="AL543" s="309"/>
    </row>
    <row r="544" spans="2:38" ht="15" customHeight="1" thickBot="1">
      <c r="B544" s="462"/>
      <c r="C544" s="459"/>
      <c r="D544" s="310" t="s">
        <v>512</v>
      </c>
      <c r="E544" s="311">
        <v>1</v>
      </c>
      <c r="F544" s="304">
        <v>5</v>
      </c>
      <c r="G544" s="304">
        <v>19</v>
      </c>
      <c r="H544" s="304">
        <v>24</v>
      </c>
      <c r="I544" s="304">
        <v>15</v>
      </c>
      <c r="J544" s="304">
        <v>34</v>
      </c>
      <c r="K544" s="304">
        <v>17</v>
      </c>
      <c r="L544" s="304">
        <v>0.12</v>
      </c>
      <c r="M544" s="304">
        <v>1.96</v>
      </c>
      <c r="N544" s="304">
        <v>2.08</v>
      </c>
      <c r="O544" s="304"/>
      <c r="P544" s="304" t="s">
        <v>515</v>
      </c>
      <c r="Q544" s="304">
        <v>1.6</v>
      </c>
      <c r="R544" s="304">
        <v>25.6</v>
      </c>
      <c r="S544" s="305">
        <v>75</v>
      </c>
      <c r="W544" s="309"/>
      <c r="X544" s="309"/>
      <c r="AE544" s="309"/>
      <c r="AF544" s="309"/>
      <c r="AG544" s="309"/>
      <c r="AH544" s="309"/>
      <c r="AI544" s="309"/>
      <c r="AJ544" s="309"/>
      <c r="AK544" s="309"/>
      <c r="AL544" s="309"/>
    </row>
    <row r="545" spans="2:38" ht="15" customHeight="1">
      <c r="B545" s="462" t="s">
        <v>537</v>
      </c>
      <c r="C545" s="459"/>
      <c r="D545" s="293" t="s">
        <v>514</v>
      </c>
      <c r="E545" s="294">
        <v>1</v>
      </c>
      <c r="F545" s="295">
        <v>2</v>
      </c>
      <c r="G545" s="295">
        <v>19</v>
      </c>
      <c r="H545" s="295">
        <v>21</v>
      </c>
      <c r="I545" s="295">
        <v>26</v>
      </c>
      <c r="J545" s="295">
        <v>25</v>
      </c>
      <c r="K545" s="295">
        <v>15</v>
      </c>
      <c r="L545" s="295">
        <v>0.11</v>
      </c>
      <c r="M545" s="295">
        <v>1.93</v>
      </c>
      <c r="N545" s="295">
        <v>2.04</v>
      </c>
      <c r="O545" s="295"/>
      <c r="P545" s="295" t="s">
        <v>532</v>
      </c>
      <c r="Q545" s="295">
        <v>1.2</v>
      </c>
      <c r="R545" s="295">
        <v>25.6</v>
      </c>
      <c r="S545" s="296">
        <v>69</v>
      </c>
      <c r="W545" s="309"/>
      <c r="X545" s="309"/>
      <c r="AE545" s="309"/>
      <c r="AF545" s="309"/>
      <c r="AG545" s="309"/>
      <c r="AH545" s="309"/>
      <c r="AI545" s="309"/>
      <c r="AJ545" s="309"/>
      <c r="AK545" s="309"/>
      <c r="AL545" s="309"/>
    </row>
    <row r="546" spans="2:38" ht="15" customHeight="1">
      <c r="B546" s="462"/>
      <c r="C546" s="459"/>
      <c r="D546" s="297" t="s">
        <v>516</v>
      </c>
      <c r="E546" s="298">
        <v>1</v>
      </c>
      <c r="F546" s="299">
        <v>2</v>
      </c>
      <c r="G546" s="299">
        <v>22</v>
      </c>
      <c r="H546" s="299">
        <v>24</v>
      </c>
      <c r="I546" s="299">
        <v>30</v>
      </c>
      <c r="J546" s="299">
        <v>25</v>
      </c>
      <c r="K546" s="299">
        <v>13</v>
      </c>
      <c r="L546" s="299">
        <v>0.11</v>
      </c>
      <c r="M546" s="299">
        <v>1.91</v>
      </c>
      <c r="N546" s="299">
        <v>2.02</v>
      </c>
      <c r="O546" s="299"/>
      <c r="P546" s="299" t="s">
        <v>530</v>
      </c>
      <c r="Q546" s="299">
        <v>1.3</v>
      </c>
      <c r="R546" s="299">
        <v>27.5</v>
      </c>
      <c r="S546" s="300">
        <v>64</v>
      </c>
      <c r="W546" s="309"/>
      <c r="X546" s="309"/>
      <c r="AE546" s="309"/>
      <c r="AF546" s="309"/>
      <c r="AG546" s="309"/>
      <c r="AH546" s="309"/>
      <c r="AI546" s="309"/>
      <c r="AJ546" s="309"/>
      <c r="AK546" s="309"/>
      <c r="AL546" s="309"/>
    </row>
    <row r="547" spans="2:38" ht="15" customHeight="1">
      <c r="B547" s="462"/>
      <c r="C547" s="459"/>
      <c r="D547" s="297" t="s">
        <v>517</v>
      </c>
      <c r="E547" s="298">
        <v>1</v>
      </c>
      <c r="F547" s="299">
        <v>1</v>
      </c>
      <c r="G547" s="299">
        <v>19</v>
      </c>
      <c r="H547" s="299">
        <v>20</v>
      </c>
      <c r="I547" s="299">
        <v>48</v>
      </c>
      <c r="J547" s="299">
        <v>35</v>
      </c>
      <c r="K547" s="299">
        <v>16</v>
      </c>
      <c r="L547" s="299">
        <v>0.12</v>
      </c>
      <c r="M547" s="299">
        <v>1.9</v>
      </c>
      <c r="N547" s="299">
        <v>2.02</v>
      </c>
      <c r="O547" s="299"/>
      <c r="P547" s="299" t="s">
        <v>533</v>
      </c>
      <c r="Q547" s="299">
        <v>1.6</v>
      </c>
      <c r="R547" s="299">
        <v>28.7</v>
      </c>
      <c r="S547" s="300">
        <v>63</v>
      </c>
      <c r="W547" s="309"/>
      <c r="X547" s="309"/>
      <c r="AE547" s="309"/>
      <c r="AF547" s="309"/>
      <c r="AG547" s="309"/>
      <c r="AH547" s="309"/>
      <c r="AI547" s="309"/>
      <c r="AJ547" s="309"/>
      <c r="AK547" s="309"/>
      <c r="AL547" s="309"/>
    </row>
    <row r="548" spans="2:38" ht="15" customHeight="1">
      <c r="B548" s="462"/>
      <c r="C548" s="459"/>
      <c r="D548" s="297" t="s">
        <v>519</v>
      </c>
      <c r="E548" s="298">
        <v>0</v>
      </c>
      <c r="F548" s="299">
        <v>1</v>
      </c>
      <c r="G548" s="299">
        <v>16</v>
      </c>
      <c r="H548" s="299">
        <v>17</v>
      </c>
      <c r="I548" s="299">
        <v>61</v>
      </c>
      <c r="J548" s="299">
        <v>36</v>
      </c>
      <c r="K548" s="299">
        <v>19</v>
      </c>
      <c r="L548" s="299">
        <v>0.1</v>
      </c>
      <c r="M548" s="299">
        <v>1.89</v>
      </c>
      <c r="N548" s="299">
        <v>1.99</v>
      </c>
      <c r="O548" s="299"/>
      <c r="P548" s="299" t="s">
        <v>515</v>
      </c>
      <c r="Q548" s="299">
        <v>2.6</v>
      </c>
      <c r="R548" s="299">
        <v>29.1</v>
      </c>
      <c r="S548" s="300">
        <v>62</v>
      </c>
      <c r="W548" s="309"/>
      <c r="X548" s="309"/>
      <c r="AE548" s="309"/>
      <c r="AF548" s="309"/>
      <c r="AG548" s="309"/>
      <c r="AH548" s="309"/>
      <c r="AI548" s="309"/>
      <c r="AJ548" s="309"/>
      <c r="AK548" s="309"/>
      <c r="AL548" s="309"/>
    </row>
    <row r="549" spans="2:38" ht="15" customHeight="1">
      <c r="B549" s="462"/>
      <c r="C549" s="459"/>
      <c r="D549" s="297" t="s">
        <v>520</v>
      </c>
      <c r="E549" s="298">
        <v>1</v>
      </c>
      <c r="F549" s="299">
        <v>1</v>
      </c>
      <c r="G549" s="299">
        <v>15</v>
      </c>
      <c r="H549" s="299">
        <v>16</v>
      </c>
      <c r="I549" s="299">
        <v>68</v>
      </c>
      <c r="J549" s="299">
        <v>36</v>
      </c>
      <c r="K549" s="299">
        <v>24</v>
      </c>
      <c r="L549" s="299">
        <v>0.09</v>
      </c>
      <c r="M549" s="299">
        <v>1.9</v>
      </c>
      <c r="N549" s="299">
        <v>1.99</v>
      </c>
      <c r="O549" s="299"/>
      <c r="P549" s="299" t="s">
        <v>518</v>
      </c>
      <c r="Q549" s="299">
        <v>1.9</v>
      </c>
      <c r="R549" s="299">
        <v>30</v>
      </c>
      <c r="S549" s="300">
        <v>62</v>
      </c>
      <c r="W549" s="309"/>
      <c r="X549" s="309"/>
      <c r="AE549" s="309"/>
      <c r="AF549" s="309"/>
      <c r="AG549" s="309"/>
      <c r="AH549" s="309"/>
      <c r="AI549" s="309"/>
      <c r="AJ549" s="309"/>
      <c r="AK549" s="309"/>
      <c r="AL549" s="309"/>
    </row>
    <row r="550" spans="2:38" ht="15" customHeight="1">
      <c r="B550" s="462"/>
      <c r="C550" s="459"/>
      <c r="D550" s="297" t="s">
        <v>521</v>
      </c>
      <c r="E550" s="298">
        <v>1</v>
      </c>
      <c r="F550" s="299">
        <v>1</v>
      </c>
      <c r="G550" s="299">
        <v>14</v>
      </c>
      <c r="H550" s="299">
        <v>15</v>
      </c>
      <c r="I550" s="299">
        <v>69</v>
      </c>
      <c r="J550" s="299">
        <v>29</v>
      </c>
      <c r="K550" s="299">
        <v>19</v>
      </c>
      <c r="L550" s="299">
        <v>0.09</v>
      </c>
      <c r="M550" s="299">
        <v>1.89</v>
      </c>
      <c r="N550" s="299">
        <v>1.98</v>
      </c>
      <c r="O550" s="299"/>
      <c r="P550" s="299" t="s">
        <v>518</v>
      </c>
      <c r="Q550" s="299">
        <v>2.2000000000000002</v>
      </c>
      <c r="R550" s="299">
        <v>29.5</v>
      </c>
      <c r="S550" s="300">
        <v>60</v>
      </c>
      <c r="W550" s="309"/>
      <c r="X550" s="309"/>
      <c r="AE550" s="309"/>
      <c r="AF550" s="309"/>
      <c r="AG550" s="309"/>
      <c r="AH550" s="309"/>
      <c r="AI550" s="309"/>
      <c r="AJ550" s="309"/>
      <c r="AK550" s="309"/>
      <c r="AL550" s="309"/>
    </row>
    <row r="551" spans="2:38" ht="15" customHeight="1">
      <c r="B551" s="462"/>
      <c r="C551" s="459"/>
      <c r="D551" s="297" t="s">
        <v>522</v>
      </c>
      <c r="E551" s="298">
        <v>1</v>
      </c>
      <c r="F551" s="299">
        <v>1</v>
      </c>
      <c r="G551" s="299">
        <v>14</v>
      </c>
      <c r="H551" s="299">
        <v>15</v>
      </c>
      <c r="I551" s="299">
        <v>57</v>
      </c>
      <c r="J551" s="299">
        <v>29</v>
      </c>
      <c r="K551" s="299">
        <v>17</v>
      </c>
      <c r="L551" s="299">
        <v>0.08</v>
      </c>
      <c r="M551" s="299">
        <v>1.88</v>
      </c>
      <c r="N551" s="299">
        <v>1.96</v>
      </c>
      <c r="O551" s="299"/>
      <c r="P551" s="299" t="s">
        <v>538</v>
      </c>
      <c r="Q551" s="299">
        <v>2.5</v>
      </c>
      <c r="R551" s="299">
        <v>29.4</v>
      </c>
      <c r="S551" s="300">
        <v>62</v>
      </c>
      <c r="W551" s="309"/>
      <c r="X551" s="309"/>
      <c r="AE551" s="309"/>
      <c r="AF551" s="309"/>
      <c r="AG551" s="309"/>
      <c r="AH551" s="309"/>
      <c r="AI551" s="309"/>
      <c r="AJ551" s="309"/>
      <c r="AK551" s="309"/>
      <c r="AL551" s="309"/>
    </row>
    <row r="552" spans="2:38" ht="15" customHeight="1">
      <c r="B552" s="462"/>
      <c r="C552" s="459"/>
      <c r="D552" s="297" t="s">
        <v>523</v>
      </c>
      <c r="E552" s="298">
        <v>1</v>
      </c>
      <c r="F552" s="299">
        <v>0</v>
      </c>
      <c r="G552" s="299">
        <v>13</v>
      </c>
      <c r="H552" s="299">
        <v>13</v>
      </c>
      <c r="I552" s="299">
        <v>47</v>
      </c>
      <c r="J552" s="299">
        <v>29</v>
      </c>
      <c r="K552" s="299">
        <v>18</v>
      </c>
      <c r="L552" s="299">
        <v>0.1</v>
      </c>
      <c r="M552" s="299">
        <v>1.9</v>
      </c>
      <c r="N552" s="299">
        <v>2</v>
      </c>
      <c r="O552" s="299"/>
      <c r="P552" s="299" t="s">
        <v>538</v>
      </c>
      <c r="Q552" s="299">
        <v>2.2999999999999998</v>
      </c>
      <c r="R552" s="299">
        <v>28.4</v>
      </c>
      <c r="S552" s="300">
        <v>62</v>
      </c>
      <c r="W552" s="309"/>
      <c r="X552" s="309"/>
      <c r="AE552" s="309"/>
      <c r="AF552" s="309"/>
      <c r="AG552" s="309"/>
      <c r="AH552" s="309"/>
      <c r="AI552" s="309"/>
      <c r="AJ552" s="309"/>
      <c r="AK552" s="309"/>
      <c r="AL552" s="309"/>
    </row>
    <row r="553" spans="2:38" ht="15" customHeight="1">
      <c r="B553" s="462"/>
      <c r="C553" s="459"/>
      <c r="D553" s="297" t="s">
        <v>524</v>
      </c>
      <c r="E553" s="298">
        <v>1</v>
      </c>
      <c r="F553" s="299">
        <v>0</v>
      </c>
      <c r="G553" s="299">
        <v>12</v>
      </c>
      <c r="H553" s="299">
        <v>12</v>
      </c>
      <c r="I553" s="299">
        <v>41</v>
      </c>
      <c r="J553" s="299">
        <v>31</v>
      </c>
      <c r="K553" s="299">
        <v>11</v>
      </c>
      <c r="L553" s="299">
        <v>0.1</v>
      </c>
      <c r="M553" s="299">
        <v>1.91</v>
      </c>
      <c r="N553" s="299">
        <v>2.0099999999999998</v>
      </c>
      <c r="O553" s="299"/>
      <c r="P553" s="299" t="s">
        <v>518</v>
      </c>
      <c r="Q553" s="299">
        <v>1.8</v>
      </c>
      <c r="R553" s="299">
        <v>27.6</v>
      </c>
      <c r="S553" s="300">
        <v>69</v>
      </c>
      <c r="W553" s="309"/>
      <c r="X553" s="309"/>
      <c r="AE553" s="309"/>
      <c r="AF553" s="309"/>
      <c r="AG553" s="309"/>
      <c r="AH553" s="309"/>
      <c r="AI553" s="309"/>
      <c r="AJ553" s="309"/>
      <c r="AK553" s="309"/>
      <c r="AL553" s="309"/>
    </row>
    <row r="554" spans="2:38" ht="15" customHeight="1">
      <c r="B554" s="462"/>
      <c r="C554" s="459"/>
      <c r="D554" s="297" t="s">
        <v>525</v>
      </c>
      <c r="E554" s="298">
        <v>1</v>
      </c>
      <c r="F554" s="299">
        <v>0</v>
      </c>
      <c r="G554" s="299">
        <v>15</v>
      </c>
      <c r="H554" s="299">
        <v>15</v>
      </c>
      <c r="I554" s="299">
        <v>32</v>
      </c>
      <c r="J554" s="299">
        <v>27</v>
      </c>
      <c r="K554" s="299">
        <v>14</v>
      </c>
      <c r="L554" s="299">
        <v>0.1</v>
      </c>
      <c r="M554" s="299">
        <v>1.91</v>
      </c>
      <c r="N554" s="299">
        <v>2.0099999999999998</v>
      </c>
      <c r="O554" s="299"/>
      <c r="P554" s="299" t="s">
        <v>515</v>
      </c>
      <c r="Q554" s="299">
        <v>1.7</v>
      </c>
      <c r="R554" s="299">
        <v>26.7</v>
      </c>
      <c r="S554" s="300">
        <v>75</v>
      </c>
      <c r="W554" s="309"/>
      <c r="X554" s="309"/>
      <c r="AE554" s="309"/>
      <c r="AF554" s="309"/>
      <c r="AG554" s="309"/>
      <c r="AH554" s="309"/>
      <c r="AI554" s="309"/>
      <c r="AJ554" s="309"/>
      <c r="AK554" s="309"/>
      <c r="AL554" s="309"/>
    </row>
    <row r="555" spans="2:38" ht="15" customHeight="1">
      <c r="B555" s="462"/>
      <c r="C555" s="459"/>
      <c r="D555" s="297" t="s">
        <v>526</v>
      </c>
      <c r="E555" s="298">
        <v>0</v>
      </c>
      <c r="F555" s="299">
        <v>0</v>
      </c>
      <c r="G555" s="299">
        <v>15</v>
      </c>
      <c r="H555" s="299">
        <v>15</v>
      </c>
      <c r="I555" s="299">
        <v>19</v>
      </c>
      <c r="J555" s="299">
        <v>22</v>
      </c>
      <c r="K555" s="299">
        <v>12</v>
      </c>
      <c r="L555" s="299">
        <v>0.09</v>
      </c>
      <c r="M555" s="299">
        <v>1.95</v>
      </c>
      <c r="N555" s="299">
        <v>2.04</v>
      </c>
      <c r="O555" s="299"/>
      <c r="P555" s="299" t="s">
        <v>518</v>
      </c>
      <c r="Q555" s="299">
        <v>1.4</v>
      </c>
      <c r="R555" s="299">
        <v>26</v>
      </c>
      <c r="S555" s="300">
        <v>76</v>
      </c>
      <c r="W555" s="309"/>
      <c r="X555" s="309"/>
      <c r="AE555" s="309"/>
      <c r="AF555" s="309"/>
      <c r="AG555" s="309"/>
      <c r="AH555" s="309"/>
      <c r="AI555" s="309"/>
      <c r="AJ555" s="309"/>
      <c r="AK555" s="309"/>
      <c r="AL555" s="309"/>
    </row>
    <row r="556" spans="2:38" ht="15" customHeight="1">
      <c r="B556" s="462"/>
      <c r="C556" s="459"/>
      <c r="D556" s="297" t="s">
        <v>527</v>
      </c>
      <c r="E556" s="298">
        <v>0</v>
      </c>
      <c r="F556" s="299">
        <v>0</v>
      </c>
      <c r="G556" s="299">
        <v>15</v>
      </c>
      <c r="H556" s="299">
        <v>15</v>
      </c>
      <c r="I556" s="299">
        <v>14</v>
      </c>
      <c r="J556" s="299">
        <v>13</v>
      </c>
      <c r="K556" s="299">
        <v>11</v>
      </c>
      <c r="L556" s="299">
        <v>0.09</v>
      </c>
      <c r="M556" s="299">
        <v>1.95</v>
      </c>
      <c r="N556" s="299">
        <v>2.04</v>
      </c>
      <c r="O556" s="299"/>
      <c r="P556" s="299" t="s">
        <v>515</v>
      </c>
      <c r="Q556" s="299">
        <v>1.8</v>
      </c>
      <c r="R556" s="299">
        <v>25.4</v>
      </c>
      <c r="S556" s="300">
        <v>78</v>
      </c>
      <c r="W556" s="309"/>
      <c r="X556" s="309"/>
      <c r="AE556" s="309"/>
      <c r="AF556" s="309"/>
      <c r="AG556" s="309"/>
      <c r="AH556" s="309"/>
      <c r="AI556" s="309"/>
      <c r="AJ556" s="309"/>
      <c r="AK556" s="309"/>
      <c r="AL556" s="309"/>
    </row>
    <row r="557" spans="2:38" ht="15" customHeight="1">
      <c r="B557" s="462"/>
      <c r="C557" s="459"/>
      <c r="D557" s="297" t="s">
        <v>528</v>
      </c>
      <c r="E557" s="298">
        <v>0</v>
      </c>
      <c r="F557" s="299">
        <v>0</v>
      </c>
      <c r="G557" s="299">
        <v>19</v>
      </c>
      <c r="H557" s="299">
        <v>19</v>
      </c>
      <c r="I557" s="299">
        <v>10</v>
      </c>
      <c r="J557" s="299">
        <v>21</v>
      </c>
      <c r="K557" s="299">
        <v>0</v>
      </c>
      <c r="L557" s="299">
        <v>0.1</v>
      </c>
      <c r="M557" s="299">
        <v>1.97</v>
      </c>
      <c r="N557" s="299">
        <v>2.0699999999999998</v>
      </c>
      <c r="O557" s="299"/>
      <c r="P557" s="299" t="s">
        <v>518</v>
      </c>
      <c r="Q557" s="299">
        <v>1.4</v>
      </c>
      <c r="R557" s="299">
        <v>24.5</v>
      </c>
      <c r="S557" s="300">
        <v>80</v>
      </c>
      <c r="W557" s="309"/>
      <c r="X557" s="309"/>
      <c r="AE557" s="309"/>
      <c r="AF557" s="309"/>
      <c r="AG557" s="309"/>
      <c r="AH557" s="309"/>
      <c r="AI557" s="309"/>
      <c r="AJ557" s="309"/>
      <c r="AK557" s="309"/>
      <c r="AL557" s="309"/>
    </row>
    <row r="558" spans="2:38" ht="15" customHeight="1">
      <c r="B558" s="462"/>
      <c r="C558" s="460"/>
      <c r="D558" s="297" t="s">
        <v>529</v>
      </c>
      <c r="E558" s="298">
        <v>1</v>
      </c>
      <c r="F558" s="299">
        <v>0</v>
      </c>
      <c r="G558" s="299">
        <v>20</v>
      </c>
      <c r="H558" s="299">
        <v>20</v>
      </c>
      <c r="I558" s="299">
        <v>7</v>
      </c>
      <c r="J558" s="299">
        <v>16</v>
      </c>
      <c r="K558" s="299">
        <v>6</v>
      </c>
      <c r="L558" s="299">
        <v>0.12</v>
      </c>
      <c r="M558" s="299">
        <v>2.04</v>
      </c>
      <c r="N558" s="299">
        <v>2.16</v>
      </c>
      <c r="O558" s="299"/>
      <c r="P558" s="299" t="s">
        <v>515</v>
      </c>
      <c r="Q558" s="299">
        <v>0.8</v>
      </c>
      <c r="R558" s="299">
        <v>24.1</v>
      </c>
      <c r="S558" s="300">
        <v>84</v>
      </c>
      <c r="W558" s="309"/>
      <c r="X558" s="309"/>
      <c r="AE558" s="309"/>
      <c r="AF558" s="309"/>
      <c r="AG558" s="309"/>
      <c r="AH558" s="309"/>
      <c r="AI558" s="309"/>
      <c r="AJ558" s="309"/>
      <c r="AK558" s="309"/>
      <c r="AL558" s="309"/>
    </row>
    <row r="559" spans="2:38" ht="15" customHeight="1">
      <c r="B559" s="462"/>
      <c r="C559" s="458">
        <v>42580</v>
      </c>
      <c r="D559" s="297" t="s">
        <v>492</v>
      </c>
      <c r="E559" s="298">
        <v>1</v>
      </c>
      <c r="F559" s="299">
        <v>1</v>
      </c>
      <c r="G559" s="299">
        <v>21</v>
      </c>
      <c r="H559" s="299">
        <v>22</v>
      </c>
      <c r="I559" s="299">
        <v>5</v>
      </c>
      <c r="J559" s="299">
        <v>13</v>
      </c>
      <c r="K559" s="299">
        <v>12</v>
      </c>
      <c r="L559" s="299">
        <v>0.15</v>
      </c>
      <c r="M559" s="299">
        <v>2.08</v>
      </c>
      <c r="N559" s="299">
        <v>2.23</v>
      </c>
      <c r="O559" s="299"/>
      <c r="P559" s="299" t="s">
        <v>515</v>
      </c>
      <c r="Q559" s="299">
        <v>1</v>
      </c>
      <c r="R559" s="299">
        <v>24.1</v>
      </c>
      <c r="S559" s="300">
        <v>84</v>
      </c>
      <c r="W559" s="309"/>
      <c r="X559" s="309"/>
      <c r="AE559" s="309"/>
      <c r="AF559" s="309"/>
      <c r="AG559" s="309"/>
      <c r="AH559" s="309"/>
      <c r="AI559" s="309"/>
      <c r="AJ559" s="309"/>
      <c r="AK559" s="309"/>
      <c r="AL559" s="309"/>
    </row>
    <row r="560" spans="2:38" ht="15" customHeight="1">
      <c r="B560" s="462"/>
      <c r="C560" s="459"/>
      <c r="D560" s="297" t="s">
        <v>495</v>
      </c>
      <c r="E560" s="298">
        <v>1</v>
      </c>
      <c r="F560" s="299">
        <v>1</v>
      </c>
      <c r="G560" s="299">
        <v>23</v>
      </c>
      <c r="H560" s="299">
        <v>24</v>
      </c>
      <c r="I560" s="299">
        <v>3</v>
      </c>
      <c r="J560" s="299">
        <v>20</v>
      </c>
      <c r="K560" s="299">
        <v>7</v>
      </c>
      <c r="L560" s="299">
        <v>0.22</v>
      </c>
      <c r="M560" s="299">
        <v>2.23</v>
      </c>
      <c r="N560" s="299">
        <v>2.4500000000000002</v>
      </c>
      <c r="O560" s="299"/>
      <c r="P560" s="299" t="s">
        <v>533</v>
      </c>
      <c r="Q560" s="299">
        <v>0.9</v>
      </c>
      <c r="R560" s="299">
        <v>24</v>
      </c>
      <c r="S560" s="300">
        <v>87</v>
      </c>
      <c r="W560" s="309"/>
      <c r="X560" s="309"/>
      <c r="AE560" s="309"/>
      <c r="AF560" s="309"/>
      <c r="AG560" s="309"/>
      <c r="AH560" s="309"/>
      <c r="AI560" s="309"/>
      <c r="AJ560" s="309"/>
      <c r="AK560" s="309"/>
      <c r="AL560" s="309"/>
    </row>
    <row r="561" spans="2:38" ht="15" customHeight="1">
      <c r="B561" s="462"/>
      <c r="C561" s="459"/>
      <c r="D561" s="297" t="s">
        <v>497</v>
      </c>
      <c r="E561" s="298">
        <v>1</v>
      </c>
      <c r="F561" s="299">
        <v>1</v>
      </c>
      <c r="G561" s="299">
        <v>23</v>
      </c>
      <c r="H561" s="299">
        <v>24</v>
      </c>
      <c r="I561" s="299">
        <v>2</v>
      </c>
      <c r="J561" s="299">
        <v>22</v>
      </c>
      <c r="K561" s="299">
        <v>9</v>
      </c>
      <c r="L561" s="299">
        <v>0.28000000000000003</v>
      </c>
      <c r="M561" s="299">
        <v>2.13</v>
      </c>
      <c r="N561" s="299">
        <v>2.41</v>
      </c>
      <c r="O561" s="299"/>
      <c r="P561" s="299" t="s">
        <v>515</v>
      </c>
      <c r="Q561" s="299">
        <v>0.9</v>
      </c>
      <c r="R561" s="299">
        <v>23.9</v>
      </c>
      <c r="S561" s="300">
        <v>89</v>
      </c>
      <c r="W561" s="309"/>
      <c r="X561" s="309"/>
      <c r="AE561" s="309"/>
      <c r="AF561" s="309"/>
      <c r="AG561" s="309"/>
      <c r="AH561" s="309"/>
      <c r="AI561" s="309"/>
      <c r="AJ561" s="309"/>
      <c r="AK561" s="309"/>
      <c r="AL561" s="309"/>
    </row>
    <row r="562" spans="2:38" ht="15" customHeight="1">
      <c r="B562" s="462"/>
      <c r="C562" s="459"/>
      <c r="D562" s="297" t="s">
        <v>500</v>
      </c>
      <c r="E562" s="298">
        <v>1</v>
      </c>
      <c r="F562" s="299">
        <v>1</v>
      </c>
      <c r="G562" s="299">
        <v>21</v>
      </c>
      <c r="H562" s="299">
        <v>22</v>
      </c>
      <c r="I562" s="299" t="s">
        <v>501</v>
      </c>
      <c r="J562" s="299">
        <v>14</v>
      </c>
      <c r="K562" s="299">
        <v>6</v>
      </c>
      <c r="L562" s="299">
        <v>0.17</v>
      </c>
      <c r="M562" s="299">
        <v>2.11</v>
      </c>
      <c r="N562" s="299">
        <v>2.2799999999999998</v>
      </c>
      <c r="O562" s="299"/>
      <c r="P562" s="299" t="s">
        <v>515</v>
      </c>
      <c r="Q562" s="299">
        <v>0.4</v>
      </c>
      <c r="R562" s="299">
        <v>23.2</v>
      </c>
      <c r="S562" s="300">
        <v>89</v>
      </c>
      <c r="W562" s="309"/>
      <c r="X562" s="309"/>
      <c r="AE562" s="309"/>
      <c r="AF562" s="309"/>
      <c r="AG562" s="309"/>
      <c r="AH562" s="309"/>
      <c r="AI562" s="309"/>
      <c r="AJ562" s="309"/>
      <c r="AK562" s="309"/>
      <c r="AL562" s="309"/>
    </row>
    <row r="563" spans="2:38" ht="15" customHeight="1">
      <c r="B563" s="462"/>
      <c r="C563" s="459"/>
      <c r="D563" s="297" t="s">
        <v>503</v>
      </c>
      <c r="E563" s="298">
        <v>1</v>
      </c>
      <c r="F563" s="299">
        <v>1</v>
      </c>
      <c r="G563" s="299">
        <v>22</v>
      </c>
      <c r="H563" s="299">
        <v>23</v>
      </c>
      <c r="I563" s="299">
        <v>2</v>
      </c>
      <c r="J563" s="299">
        <v>17</v>
      </c>
      <c r="K563" s="299">
        <v>5</v>
      </c>
      <c r="L563" s="299">
        <v>0.14000000000000001</v>
      </c>
      <c r="M563" s="299">
        <v>2.14</v>
      </c>
      <c r="N563" s="299">
        <v>2.2799999999999998</v>
      </c>
      <c r="O563" s="299"/>
      <c r="P563" s="299" t="s">
        <v>536</v>
      </c>
      <c r="Q563" s="299">
        <v>0.1</v>
      </c>
      <c r="R563" s="299">
        <v>22.9</v>
      </c>
      <c r="S563" s="300">
        <v>91</v>
      </c>
      <c r="W563" s="309"/>
      <c r="X563" s="309"/>
      <c r="AE563" s="309"/>
      <c r="AF563" s="309"/>
      <c r="AG563" s="309"/>
      <c r="AH563" s="309"/>
      <c r="AI563" s="309"/>
      <c r="AJ563" s="309"/>
      <c r="AK563" s="309"/>
      <c r="AL563" s="309"/>
    </row>
    <row r="564" spans="2:38" ht="15" customHeight="1">
      <c r="B564" s="462"/>
      <c r="C564" s="459"/>
      <c r="D564" s="297" t="s">
        <v>505</v>
      </c>
      <c r="E564" s="298">
        <v>1</v>
      </c>
      <c r="F564" s="299">
        <v>4</v>
      </c>
      <c r="G564" s="299">
        <v>20</v>
      </c>
      <c r="H564" s="299">
        <v>24</v>
      </c>
      <c r="I564" s="299">
        <v>4</v>
      </c>
      <c r="J564" s="299">
        <v>19</v>
      </c>
      <c r="K564" s="299">
        <v>10</v>
      </c>
      <c r="L564" s="299">
        <v>0.15</v>
      </c>
      <c r="M564" s="299">
        <v>2.14</v>
      </c>
      <c r="N564" s="299">
        <v>2.29</v>
      </c>
      <c r="O564" s="299"/>
      <c r="P564" s="299" t="s">
        <v>536</v>
      </c>
      <c r="Q564" s="299">
        <v>0.2</v>
      </c>
      <c r="R564" s="299">
        <v>23.8</v>
      </c>
      <c r="S564" s="300">
        <v>91</v>
      </c>
      <c r="W564" s="309"/>
      <c r="X564" s="309"/>
      <c r="AE564" s="309"/>
      <c r="AF564" s="309"/>
      <c r="AG564" s="309"/>
      <c r="AH564" s="309"/>
      <c r="AI564" s="309"/>
      <c r="AJ564" s="309"/>
      <c r="AK564" s="309"/>
      <c r="AL564" s="309"/>
    </row>
    <row r="565" spans="2:38" ht="15" customHeight="1">
      <c r="B565" s="462"/>
      <c r="C565" s="459"/>
      <c r="D565" s="297" t="s">
        <v>508</v>
      </c>
      <c r="E565" s="298">
        <v>1</v>
      </c>
      <c r="F565" s="299">
        <v>5</v>
      </c>
      <c r="G565" s="299">
        <v>19</v>
      </c>
      <c r="H565" s="299">
        <v>24</v>
      </c>
      <c r="I565" s="299">
        <v>7</v>
      </c>
      <c r="J565" s="299">
        <v>17</v>
      </c>
      <c r="K565" s="299">
        <v>10</v>
      </c>
      <c r="L565" s="299">
        <v>0.15</v>
      </c>
      <c r="M565" s="299">
        <v>2.09</v>
      </c>
      <c r="N565" s="299">
        <v>2.2400000000000002</v>
      </c>
      <c r="O565" s="299"/>
      <c r="P565" s="299" t="s">
        <v>515</v>
      </c>
      <c r="Q565" s="299">
        <v>1.1000000000000001</v>
      </c>
      <c r="R565" s="299">
        <v>25</v>
      </c>
      <c r="S565" s="300">
        <v>83</v>
      </c>
      <c r="W565" s="309"/>
      <c r="X565" s="309"/>
      <c r="AE565" s="309"/>
      <c r="AF565" s="309"/>
      <c r="AG565" s="309"/>
      <c r="AH565" s="309"/>
      <c r="AI565" s="309"/>
      <c r="AJ565" s="309"/>
      <c r="AK565" s="309"/>
      <c r="AL565" s="309"/>
    </row>
    <row r="566" spans="2:38" ht="15" customHeight="1">
      <c r="B566" s="462"/>
      <c r="C566" s="459"/>
      <c r="D566" s="297" t="s">
        <v>510</v>
      </c>
      <c r="E566" s="298">
        <v>2</v>
      </c>
      <c r="F566" s="299">
        <v>5</v>
      </c>
      <c r="G566" s="299">
        <v>19</v>
      </c>
      <c r="H566" s="299">
        <v>24</v>
      </c>
      <c r="I566" s="299">
        <v>12</v>
      </c>
      <c r="J566" s="299">
        <v>23</v>
      </c>
      <c r="K566" s="299">
        <v>9</v>
      </c>
      <c r="L566" s="299">
        <v>0.11</v>
      </c>
      <c r="M566" s="299">
        <v>1.97</v>
      </c>
      <c r="N566" s="299">
        <v>2.08</v>
      </c>
      <c r="O566" s="299"/>
      <c r="P566" s="299" t="s">
        <v>518</v>
      </c>
      <c r="Q566" s="299">
        <v>1.7</v>
      </c>
      <c r="R566" s="299">
        <v>25.6</v>
      </c>
      <c r="S566" s="300">
        <v>72</v>
      </c>
      <c r="W566" s="309"/>
      <c r="X566" s="309"/>
      <c r="AE566" s="309"/>
      <c r="AF566" s="309"/>
      <c r="AG566" s="309"/>
      <c r="AH566" s="309"/>
      <c r="AI566" s="309"/>
      <c r="AJ566" s="309"/>
      <c r="AK566" s="309"/>
      <c r="AL566" s="309"/>
    </row>
    <row r="567" spans="2:38" ht="15" customHeight="1">
      <c r="B567" s="462"/>
      <c r="C567" s="459"/>
      <c r="D567" s="297" t="s">
        <v>511</v>
      </c>
      <c r="E567" s="298">
        <v>1</v>
      </c>
      <c r="F567" s="299">
        <v>2</v>
      </c>
      <c r="G567" s="299">
        <v>18</v>
      </c>
      <c r="H567" s="299">
        <v>20</v>
      </c>
      <c r="I567" s="299">
        <v>18</v>
      </c>
      <c r="J567" s="299">
        <v>22</v>
      </c>
      <c r="K567" s="299">
        <v>18</v>
      </c>
      <c r="L567" s="299">
        <v>0.09</v>
      </c>
      <c r="M567" s="299">
        <v>1.88</v>
      </c>
      <c r="N567" s="299">
        <v>1.97</v>
      </c>
      <c r="O567" s="299"/>
      <c r="P567" s="299" t="s">
        <v>515</v>
      </c>
      <c r="Q567" s="299">
        <v>2.7</v>
      </c>
      <c r="R567" s="299">
        <v>26.6</v>
      </c>
      <c r="S567" s="300">
        <v>68</v>
      </c>
      <c r="W567" s="309"/>
      <c r="X567" s="309"/>
      <c r="AE567" s="309"/>
      <c r="AF567" s="309"/>
      <c r="AG567" s="309"/>
      <c r="AH567" s="309"/>
      <c r="AI567" s="309"/>
      <c r="AJ567" s="309"/>
      <c r="AK567" s="309"/>
      <c r="AL567" s="309"/>
    </row>
    <row r="568" spans="2:38" ht="15" customHeight="1" thickBot="1">
      <c r="B568" s="462"/>
      <c r="C568" s="459"/>
      <c r="D568" s="310" t="s">
        <v>512</v>
      </c>
      <c r="E568" s="311">
        <v>1</v>
      </c>
      <c r="F568" s="304">
        <v>2</v>
      </c>
      <c r="G568" s="304">
        <v>18</v>
      </c>
      <c r="H568" s="304">
        <v>20</v>
      </c>
      <c r="I568" s="304">
        <v>23</v>
      </c>
      <c r="J568" s="304">
        <v>18</v>
      </c>
      <c r="K568" s="304">
        <v>10</v>
      </c>
      <c r="L568" s="304">
        <v>0.09</v>
      </c>
      <c r="M568" s="304">
        <v>1.87</v>
      </c>
      <c r="N568" s="304">
        <v>1.96</v>
      </c>
      <c r="O568" s="304"/>
      <c r="P568" s="304" t="s">
        <v>515</v>
      </c>
      <c r="Q568" s="304">
        <v>2.7</v>
      </c>
      <c r="R568" s="304">
        <v>29.6</v>
      </c>
      <c r="S568" s="305">
        <v>65</v>
      </c>
      <c r="W568" s="309"/>
      <c r="X568" s="309"/>
      <c r="AE568" s="309"/>
      <c r="AF568" s="309"/>
      <c r="AG568" s="309"/>
      <c r="AH568" s="309"/>
      <c r="AI568" s="309"/>
      <c r="AJ568" s="309"/>
      <c r="AK568" s="309"/>
      <c r="AL568" s="309"/>
    </row>
    <row r="569" spans="2:38" ht="15" customHeight="1">
      <c r="B569" s="462" t="s">
        <v>537</v>
      </c>
      <c r="C569" s="459"/>
      <c r="D569" s="293" t="s">
        <v>514</v>
      </c>
      <c r="E569" s="294">
        <v>1</v>
      </c>
      <c r="F569" s="295">
        <v>1</v>
      </c>
      <c r="G569" s="295">
        <v>17</v>
      </c>
      <c r="H569" s="295">
        <v>18</v>
      </c>
      <c r="I569" s="295">
        <v>33</v>
      </c>
      <c r="J569" s="295">
        <v>18</v>
      </c>
      <c r="K569" s="295">
        <v>14</v>
      </c>
      <c r="L569" s="295">
        <v>0.08</v>
      </c>
      <c r="M569" s="295">
        <v>1.87</v>
      </c>
      <c r="N569" s="295">
        <v>1.95</v>
      </c>
      <c r="O569" s="295"/>
      <c r="P569" s="295" t="s">
        <v>518</v>
      </c>
      <c r="Q569" s="295">
        <v>2.5</v>
      </c>
      <c r="R569" s="295">
        <v>29.7</v>
      </c>
      <c r="S569" s="296">
        <v>62</v>
      </c>
      <c r="W569" s="309"/>
      <c r="X569" s="309"/>
      <c r="AE569" s="309"/>
      <c r="AF569" s="309"/>
      <c r="AG569" s="309"/>
      <c r="AH569" s="309"/>
      <c r="AI569" s="309"/>
      <c r="AJ569" s="309"/>
      <c r="AK569" s="309"/>
      <c r="AL569" s="309"/>
    </row>
    <row r="570" spans="2:38" ht="15" customHeight="1">
      <c r="B570" s="462"/>
      <c r="C570" s="459"/>
      <c r="D570" s="297" t="s">
        <v>516</v>
      </c>
      <c r="E570" s="298">
        <v>0</v>
      </c>
      <c r="F570" s="299">
        <v>1</v>
      </c>
      <c r="G570" s="299">
        <v>14</v>
      </c>
      <c r="H570" s="299">
        <v>15</v>
      </c>
      <c r="I570" s="299">
        <v>46</v>
      </c>
      <c r="J570" s="299">
        <v>14</v>
      </c>
      <c r="K570" s="299">
        <v>13</v>
      </c>
      <c r="L570" s="299">
        <v>0.08</v>
      </c>
      <c r="M570" s="299">
        <v>1.88</v>
      </c>
      <c r="N570" s="299">
        <v>1.96</v>
      </c>
      <c r="O570" s="299"/>
      <c r="P570" s="299" t="s">
        <v>515</v>
      </c>
      <c r="Q570" s="299">
        <v>3.5</v>
      </c>
      <c r="R570" s="299">
        <v>30.5</v>
      </c>
      <c r="S570" s="300">
        <v>60</v>
      </c>
      <c r="W570" s="309"/>
      <c r="X570" s="309"/>
      <c r="AE570" s="309"/>
      <c r="AF570" s="309"/>
      <c r="AG570" s="309"/>
      <c r="AH570" s="309"/>
      <c r="AI570" s="309"/>
      <c r="AJ570" s="309"/>
      <c r="AK570" s="309"/>
      <c r="AL570" s="309"/>
    </row>
    <row r="571" spans="2:38" ht="15" customHeight="1">
      <c r="B571" s="462"/>
      <c r="C571" s="459"/>
      <c r="D571" s="297" t="s">
        <v>517</v>
      </c>
      <c r="E571" s="298">
        <v>0</v>
      </c>
      <c r="F571" s="299">
        <v>1</v>
      </c>
      <c r="G571" s="299">
        <v>12</v>
      </c>
      <c r="H571" s="299">
        <v>13</v>
      </c>
      <c r="I571" s="299">
        <v>52</v>
      </c>
      <c r="J571" s="299">
        <v>18</v>
      </c>
      <c r="K571" s="299">
        <v>14</v>
      </c>
      <c r="L571" s="299">
        <v>0.08</v>
      </c>
      <c r="M571" s="299">
        <v>1.89</v>
      </c>
      <c r="N571" s="299">
        <v>1.97</v>
      </c>
      <c r="O571" s="299"/>
      <c r="P571" s="299" t="s">
        <v>518</v>
      </c>
      <c r="Q571" s="299">
        <v>3.4</v>
      </c>
      <c r="R571" s="299">
        <v>31.5</v>
      </c>
      <c r="S571" s="300">
        <v>57</v>
      </c>
      <c r="W571" s="309"/>
      <c r="X571" s="309"/>
      <c r="AE571" s="309"/>
      <c r="AF571" s="309"/>
      <c r="AG571" s="309"/>
      <c r="AH571" s="309"/>
      <c r="AI571" s="309"/>
      <c r="AJ571" s="309"/>
      <c r="AK571" s="309"/>
      <c r="AL571" s="309"/>
    </row>
    <row r="572" spans="2:38" ht="15" customHeight="1">
      <c r="B572" s="462"/>
      <c r="C572" s="459"/>
      <c r="D572" s="297" t="s">
        <v>519</v>
      </c>
      <c r="E572" s="298">
        <v>1</v>
      </c>
      <c r="F572" s="299">
        <v>1</v>
      </c>
      <c r="G572" s="299">
        <v>11</v>
      </c>
      <c r="H572" s="299">
        <v>12</v>
      </c>
      <c r="I572" s="299">
        <v>58</v>
      </c>
      <c r="J572" s="299">
        <v>23</v>
      </c>
      <c r="K572" s="299">
        <v>11</v>
      </c>
      <c r="L572" s="299">
        <v>0.09</v>
      </c>
      <c r="M572" s="299">
        <v>1.89</v>
      </c>
      <c r="N572" s="299">
        <v>1.98</v>
      </c>
      <c r="O572" s="299"/>
      <c r="P572" s="299" t="s">
        <v>515</v>
      </c>
      <c r="Q572" s="299">
        <v>3.2</v>
      </c>
      <c r="R572" s="299">
        <v>31.8</v>
      </c>
      <c r="S572" s="300">
        <v>55</v>
      </c>
      <c r="W572" s="309"/>
      <c r="X572" s="309"/>
      <c r="AE572" s="309"/>
      <c r="AF572" s="309"/>
      <c r="AG572" s="309"/>
      <c r="AH572" s="309"/>
      <c r="AI572" s="309"/>
      <c r="AJ572" s="309"/>
      <c r="AK572" s="309"/>
      <c r="AL572" s="309"/>
    </row>
    <row r="573" spans="2:38" ht="15" customHeight="1">
      <c r="B573" s="462"/>
      <c r="C573" s="459"/>
      <c r="D573" s="297" t="s">
        <v>520</v>
      </c>
      <c r="E573" s="298">
        <v>1</v>
      </c>
      <c r="F573" s="299">
        <v>1</v>
      </c>
      <c r="G573" s="299">
        <v>9</v>
      </c>
      <c r="H573" s="299">
        <v>10</v>
      </c>
      <c r="I573" s="299">
        <v>66</v>
      </c>
      <c r="J573" s="299">
        <v>27</v>
      </c>
      <c r="K573" s="299">
        <v>16</v>
      </c>
      <c r="L573" s="299">
        <v>0.08</v>
      </c>
      <c r="M573" s="299">
        <v>1.89</v>
      </c>
      <c r="N573" s="299">
        <v>1.97</v>
      </c>
      <c r="O573" s="299"/>
      <c r="P573" s="299" t="s">
        <v>518</v>
      </c>
      <c r="Q573" s="299">
        <v>2.1</v>
      </c>
      <c r="R573" s="299">
        <v>32.299999999999997</v>
      </c>
      <c r="S573" s="300">
        <v>52</v>
      </c>
      <c r="W573" s="309"/>
      <c r="X573" s="309"/>
      <c r="AE573" s="309"/>
      <c r="AF573" s="309"/>
      <c r="AG573" s="309"/>
      <c r="AH573" s="309"/>
      <c r="AI573" s="309"/>
      <c r="AJ573" s="309"/>
      <c r="AK573" s="309"/>
      <c r="AL573" s="309"/>
    </row>
    <row r="574" spans="2:38" ht="15" customHeight="1">
      <c r="B574" s="462"/>
      <c r="C574" s="459"/>
      <c r="D574" s="297" t="s">
        <v>521</v>
      </c>
      <c r="E574" s="298">
        <v>1</v>
      </c>
      <c r="F574" s="299">
        <v>0</v>
      </c>
      <c r="G574" s="299">
        <v>8</v>
      </c>
      <c r="H574" s="299">
        <v>8</v>
      </c>
      <c r="I574" s="299">
        <v>64</v>
      </c>
      <c r="J574" s="299">
        <v>27</v>
      </c>
      <c r="K574" s="299">
        <v>11</v>
      </c>
      <c r="L574" s="299">
        <v>0.09</v>
      </c>
      <c r="M574" s="299">
        <v>1.88</v>
      </c>
      <c r="N574" s="299">
        <v>1.97</v>
      </c>
      <c r="O574" s="299"/>
      <c r="P574" s="299" t="s">
        <v>538</v>
      </c>
      <c r="Q574" s="299">
        <v>3</v>
      </c>
      <c r="R574" s="299">
        <v>32.1</v>
      </c>
      <c r="S574" s="300">
        <v>50</v>
      </c>
      <c r="W574" s="309"/>
      <c r="X574" s="309"/>
      <c r="AE574" s="309"/>
      <c r="AF574" s="309"/>
      <c r="AG574" s="309"/>
      <c r="AH574" s="309"/>
      <c r="AI574" s="309"/>
      <c r="AJ574" s="309"/>
      <c r="AK574" s="309"/>
      <c r="AL574" s="309"/>
    </row>
    <row r="575" spans="2:38" ht="15" customHeight="1">
      <c r="B575" s="462"/>
      <c r="C575" s="459"/>
      <c r="D575" s="297" t="s">
        <v>522</v>
      </c>
      <c r="E575" s="298">
        <v>1</v>
      </c>
      <c r="F575" s="299">
        <v>0</v>
      </c>
      <c r="G575" s="299">
        <v>7</v>
      </c>
      <c r="H575" s="299">
        <v>7</v>
      </c>
      <c r="I575" s="299">
        <v>61</v>
      </c>
      <c r="J575" s="299">
        <v>20</v>
      </c>
      <c r="K575" s="299">
        <v>13</v>
      </c>
      <c r="L575" s="299">
        <v>0.09</v>
      </c>
      <c r="M575" s="299">
        <v>1.88</v>
      </c>
      <c r="N575" s="299">
        <v>1.97</v>
      </c>
      <c r="O575" s="299"/>
      <c r="P575" s="299" t="s">
        <v>518</v>
      </c>
      <c r="Q575" s="299">
        <v>2.5</v>
      </c>
      <c r="R575" s="299">
        <v>31</v>
      </c>
      <c r="S575" s="300">
        <v>49</v>
      </c>
      <c r="W575" s="309"/>
      <c r="X575" s="309"/>
      <c r="AE575" s="309"/>
      <c r="AF575" s="309"/>
      <c r="AG575" s="309"/>
      <c r="AH575" s="309"/>
      <c r="AI575" s="309"/>
      <c r="AJ575" s="309"/>
      <c r="AK575" s="309"/>
      <c r="AL575" s="309"/>
    </row>
    <row r="576" spans="2:38" ht="15" customHeight="1">
      <c r="B576" s="462"/>
      <c r="C576" s="459"/>
      <c r="D576" s="297" t="s">
        <v>523</v>
      </c>
      <c r="E576" s="298">
        <v>1</v>
      </c>
      <c r="F576" s="299">
        <v>0</v>
      </c>
      <c r="G576" s="299">
        <v>8</v>
      </c>
      <c r="H576" s="299">
        <v>8</v>
      </c>
      <c r="I576" s="299">
        <v>45</v>
      </c>
      <c r="J576" s="299">
        <v>22</v>
      </c>
      <c r="K576" s="299">
        <v>8</v>
      </c>
      <c r="L576" s="299">
        <v>0.09</v>
      </c>
      <c r="M576" s="299">
        <v>1.88</v>
      </c>
      <c r="N576" s="299">
        <v>1.97</v>
      </c>
      <c r="O576" s="299"/>
      <c r="P576" s="299" t="s">
        <v>530</v>
      </c>
      <c r="Q576" s="299">
        <v>2.2999999999999998</v>
      </c>
      <c r="R576" s="299">
        <v>28.9</v>
      </c>
      <c r="S576" s="300">
        <v>52</v>
      </c>
      <c r="W576" s="309"/>
      <c r="X576" s="309"/>
      <c r="AE576" s="309"/>
      <c r="AF576" s="309"/>
      <c r="AG576" s="309"/>
      <c r="AH576" s="309"/>
      <c r="AI576" s="309"/>
      <c r="AJ576" s="309"/>
      <c r="AK576" s="309"/>
      <c r="AL576" s="309"/>
    </row>
    <row r="577" spans="2:38" ht="15" customHeight="1">
      <c r="B577" s="462"/>
      <c r="C577" s="459"/>
      <c r="D577" s="297" t="s">
        <v>524</v>
      </c>
      <c r="E577" s="298">
        <v>0</v>
      </c>
      <c r="F577" s="299">
        <v>1</v>
      </c>
      <c r="G577" s="299">
        <v>7</v>
      </c>
      <c r="H577" s="299">
        <v>8</v>
      </c>
      <c r="I577" s="299">
        <v>34</v>
      </c>
      <c r="J577" s="299">
        <v>17</v>
      </c>
      <c r="K577" s="299">
        <v>7</v>
      </c>
      <c r="L577" s="299">
        <v>0.09</v>
      </c>
      <c r="M577" s="299">
        <v>1.91</v>
      </c>
      <c r="N577" s="299">
        <v>2</v>
      </c>
      <c r="O577" s="299"/>
      <c r="P577" s="299" t="s">
        <v>538</v>
      </c>
      <c r="Q577" s="299">
        <v>1.6</v>
      </c>
      <c r="R577" s="299">
        <v>27.5</v>
      </c>
      <c r="S577" s="300">
        <v>64</v>
      </c>
      <c r="W577" s="309"/>
      <c r="X577" s="309"/>
      <c r="AE577" s="309"/>
      <c r="AF577" s="309"/>
      <c r="AG577" s="309"/>
      <c r="AH577" s="309"/>
      <c r="AI577" s="309"/>
      <c r="AJ577" s="309"/>
      <c r="AK577" s="309"/>
      <c r="AL577" s="309"/>
    </row>
    <row r="578" spans="2:38" ht="15" customHeight="1">
      <c r="B578" s="462"/>
      <c r="C578" s="459"/>
      <c r="D578" s="297" t="s">
        <v>525</v>
      </c>
      <c r="E578" s="298">
        <v>0</v>
      </c>
      <c r="F578" s="299">
        <v>1</v>
      </c>
      <c r="G578" s="299">
        <v>9</v>
      </c>
      <c r="H578" s="299">
        <v>10</v>
      </c>
      <c r="I578" s="299">
        <v>24</v>
      </c>
      <c r="J578" s="299">
        <v>10</v>
      </c>
      <c r="K578" s="299">
        <v>9</v>
      </c>
      <c r="L578" s="299">
        <v>0.09</v>
      </c>
      <c r="M578" s="299">
        <v>1.91</v>
      </c>
      <c r="N578" s="299">
        <v>2</v>
      </c>
      <c r="O578" s="299"/>
      <c r="P578" s="299" t="s">
        <v>530</v>
      </c>
      <c r="Q578" s="299">
        <v>1.7</v>
      </c>
      <c r="R578" s="299">
        <v>25.9</v>
      </c>
      <c r="S578" s="300">
        <v>66</v>
      </c>
      <c r="W578" s="309"/>
      <c r="X578" s="309"/>
      <c r="AE578" s="309"/>
      <c r="AF578" s="309"/>
      <c r="AG578" s="309"/>
      <c r="AH578" s="309"/>
      <c r="AI578" s="309"/>
      <c r="AJ578" s="309"/>
      <c r="AK578" s="309"/>
      <c r="AL578" s="309"/>
    </row>
    <row r="579" spans="2:38" ht="15" customHeight="1">
      <c r="B579" s="462"/>
      <c r="C579" s="459"/>
      <c r="D579" s="297" t="s">
        <v>526</v>
      </c>
      <c r="E579" s="298">
        <v>0</v>
      </c>
      <c r="F579" s="299">
        <v>0</v>
      </c>
      <c r="G579" s="299">
        <v>9</v>
      </c>
      <c r="H579" s="299">
        <v>9</v>
      </c>
      <c r="I579" s="299">
        <v>20</v>
      </c>
      <c r="J579" s="299">
        <v>12</v>
      </c>
      <c r="K579" s="299">
        <v>8</v>
      </c>
      <c r="L579" s="299">
        <v>7.0000000000000007E-2</v>
      </c>
      <c r="M579" s="299">
        <v>1.92</v>
      </c>
      <c r="N579" s="299">
        <v>1.99</v>
      </c>
      <c r="O579" s="299"/>
      <c r="P579" s="299" t="s">
        <v>518</v>
      </c>
      <c r="Q579" s="299">
        <v>1</v>
      </c>
      <c r="R579" s="299">
        <v>24.5</v>
      </c>
      <c r="S579" s="300">
        <v>69</v>
      </c>
      <c r="W579" s="309"/>
      <c r="X579" s="309"/>
      <c r="AE579" s="309"/>
      <c r="AF579" s="309"/>
      <c r="AG579" s="309"/>
      <c r="AH579" s="309"/>
      <c r="AI579" s="309"/>
      <c r="AJ579" s="309"/>
      <c r="AK579" s="309"/>
      <c r="AL579" s="309"/>
    </row>
    <row r="580" spans="2:38" ht="15" customHeight="1">
      <c r="B580" s="462"/>
      <c r="C580" s="459"/>
      <c r="D580" s="297" t="s">
        <v>527</v>
      </c>
      <c r="E580" s="298">
        <v>0</v>
      </c>
      <c r="F580" s="299">
        <v>0</v>
      </c>
      <c r="G580" s="299">
        <v>11</v>
      </c>
      <c r="H580" s="299">
        <v>11</v>
      </c>
      <c r="I580" s="299">
        <v>15</v>
      </c>
      <c r="J580" s="299">
        <v>13</v>
      </c>
      <c r="K580" s="299">
        <v>6</v>
      </c>
      <c r="L580" s="299">
        <v>0.08</v>
      </c>
      <c r="M580" s="299">
        <v>1.93</v>
      </c>
      <c r="N580" s="299">
        <v>2.0099999999999998</v>
      </c>
      <c r="O580" s="299"/>
      <c r="P580" s="299" t="s">
        <v>535</v>
      </c>
      <c r="Q580" s="299">
        <v>0.8</v>
      </c>
      <c r="R580" s="299">
        <v>24.3</v>
      </c>
      <c r="S580" s="300">
        <v>71</v>
      </c>
      <c r="W580" s="309"/>
      <c r="X580" s="309"/>
      <c r="AE580" s="309"/>
      <c r="AF580" s="309"/>
      <c r="AG580" s="309"/>
      <c r="AH580" s="309"/>
      <c r="AI580" s="309"/>
      <c r="AJ580" s="309"/>
      <c r="AK580" s="309"/>
      <c r="AL580" s="309"/>
    </row>
    <row r="581" spans="2:38" ht="15" customHeight="1">
      <c r="B581" s="462"/>
      <c r="C581" s="459"/>
      <c r="D581" s="297" t="s">
        <v>528</v>
      </c>
      <c r="E581" s="298">
        <v>0</v>
      </c>
      <c r="F581" s="299">
        <v>0</v>
      </c>
      <c r="G581" s="299">
        <v>12</v>
      </c>
      <c r="H581" s="299">
        <v>12</v>
      </c>
      <c r="I581" s="299">
        <v>12</v>
      </c>
      <c r="J581" s="299">
        <v>15</v>
      </c>
      <c r="K581" s="299">
        <v>11</v>
      </c>
      <c r="L581" s="299">
        <v>7.0000000000000007E-2</v>
      </c>
      <c r="M581" s="299">
        <v>1.92</v>
      </c>
      <c r="N581" s="299">
        <v>1.99</v>
      </c>
      <c r="O581" s="299"/>
      <c r="P581" s="299" t="s">
        <v>518</v>
      </c>
      <c r="Q581" s="299">
        <v>1</v>
      </c>
      <c r="R581" s="299">
        <v>24</v>
      </c>
      <c r="S581" s="300">
        <v>73</v>
      </c>
      <c r="W581" s="309"/>
      <c r="X581" s="309"/>
      <c r="AE581" s="309"/>
      <c r="AF581" s="309"/>
      <c r="AG581" s="309"/>
      <c r="AH581" s="309"/>
      <c r="AI581" s="309"/>
      <c r="AJ581" s="309"/>
      <c r="AK581" s="309"/>
      <c r="AL581" s="309"/>
    </row>
    <row r="582" spans="2:38" ht="15" customHeight="1">
      <c r="B582" s="462"/>
      <c r="C582" s="460"/>
      <c r="D582" s="297" t="s">
        <v>529</v>
      </c>
      <c r="E582" s="298">
        <v>1</v>
      </c>
      <c r="F582" s="299">
        <v>0</v>
      </c>
      <c r="G582" s="299">
        <v>13</v>
      </c>
      <c r="H582" s="299">
        <v>13</v>
      </c>
      <c r="I582" s="299">
        <v>9</v>
      </c>
      <c r="J582" s="299">
        <v>15</v>
      </c>
      <c r="K582" s="299">
        <v>6</v>
      </c>
      <c r="L582" s="299">
        <v>0.1</v>
      </c>
      <c r="M582" s="299">
        <v>2</v>
      </c>
      <c r="N582" s="299">
        <v>2.1</v>
      </c>
      <c r="O582" s="299"/>
      <c r="P582" s="299" t="s">
        <v>493</v>
      </c>
      <c r="Q582" s="299">
        <v>1.2</v>
      </c>
      <c r="R582" s="299">
        <v>23.5</v>
      </c>
      <c r="S582" s="300">
        <v>75</v>
      </c>
      <c r="W582" s="309"/>
      <c r="X582" s="309"/>
      <c r="AE582" s="309"/>
      <c r="AF582" s="309"/>
      <c r="AG582" s="309"/>
      <c r="AH582" s="309"/>
      <c r="AI582" s="309"/>
      <c r="AJ582" s="309"/>
      <c r="AK582" s="309"/>
      <c r="AL582" s="309"/>
    </row>
    <row r="583" spans="2:38" ht="15" customHeight="1">
      <c r="B583" s="462"/>
      <c r="C583" s="458">
        <v>42581</v>
      </c>
      <c r="D583" s="297" t="s">
        <v>492</v>
      </c>
      <c r="E583" s="298">
        <v>0</v>
      </c>
      <c r="F583" s="299">
        <v>0</v>
      </c>
      <c r="G583" s="299">
        <v>12</v>
      </c>
      <c r="H583" s="299">
        <v>12</v>
      </c>
      <c r="I583" s="299">
        <v>7</v>
      </c>
      <c r="J583" s="299">
        <v>16</v>
      </c>
      <c r="K583" s="299">
        <v>6</v>
      </c>
      <c r="L583" s="299">
        <v>0.09</v>
      </c>
      <c r="M583" s="299">
        <v>2.1800000000000002</v>
      </c>
      <c r="N583" s="299">
        <v>2.27</v>
      </c>
      <c r="O583" s="299"/>
      <c r="P583" s="299" t="s">
        <v>531</v>
      </c>
      <c r="Q583" s="299">
        <v>0.6</v>
      </c>
      <c r="R583" s="299">
        <v>22.6</v>
      </c>
      <c r="S583" s="300">
        <v>79</v>
      </c>
      <c r="W583" s="309"/>
      <c r="X583" s="309"/>
      <c r="AE583" s="309"/>
      <c r="AF583" s="309"/>
      <c r="AG583" s="309"/>
      <c r="AH583" s="309"/>
      <c r="AI583" s="309"/>
      <c r="AJ583" s="309"/>
      <c r="AK583" s="309"/>
      <c r="AL583" s="309"/>
    </row>
    <row r="584" spans="2:38" ht="15" customHeight="1">
      <c r="B584" s="462"/>
      <c r="C584" s="459"/>
      <c r="D584" s="297" t="s">
        <v>495</v>
      </c>
      <c r="E584" s="298">
        <v>0</v>
      </c>
      <c r="F584" s="299">
        <v>1</v>
      </c>
      <c r="G584" s="299">
        <v>13</v>
      </c>
      <c r="H584" s="299">
        <v>14</v>
      </c>
      <c r="I584" s="299">
        <v>5</v>
      </c>
      <c r="J584" s="299">
        <v>14</v>
      </c>
      <c r="K584" s="299">
        <v>10</v>
      </c>
      <c r="L584" s="299">
        <v>0.1</v>
      </c>
      <c r="M584" s="299">
        <v>2.08</v>
      </c>
      <c r="N584" s="299">
        <v>2.1800000000000002</v>
      </c>
      <c r="O584" s="299"/>
      <c r="P584" s="299" t="s">
        <v>498</v>
      </c>
      <c r="Q584" s="299">
        <v>1.4</v>
      </c>
      <c r="R584" s="299">
        <v>21.5</v>
      </c>
      <c r="S584" s="300">
        <v>82</v>
      </c>
      <c r="W584" s="309"/>
      <c r="X584" s="309"/>
      <c r="AE584" s="309"/>
      <c r="AF584" s="309"/>
      <c r="AG584" s="309"/>
      <c r="AH584" s="309"/>
      <c r="AI584" s="309"/>
      <c r="AJ584" s="309"/>
      <c r="AK584" s="309"/>
      <c r="AL584" s="309"/>
    </row>
    <row r="585" spans="2:38" ht="15" customHeight="1">
      <c r="B585" s="462"/>
      <c r="C585" s="459"/>
      <c r="D585" s="297" t="s">
        <v>497</v>
      </c>
      <c r="E585" s="298">
        <v>0</v>
      </c>
      <c r="F585" s="299">
        <v>1</v>
      </c>
      <c r="G585" s="299">
        <v>13</v>
      </c>
      <c r="H585" s="299">
        <v>14</v>
      </c>
      <c r="I585" s="299">
        <v>4</v>
      </c>
      <c r="J585" s="299">
        <v>11</v>
      </c>
      <c r="K585" s="299">
        <v>7</v>
      </c>
      <c r="L585" s="299">
        <v>0.09</v>
      </c>
      <c r="M585" s="299">
        <v>2.2200000000000002</v>
      </c>
      <c r="N585" s="299">
        <v>2.31</v>
      </c>
      <c r="O585" s="299"/>
      <c r="P585" s="299" t="s">
        <v>506</v>
      </c>
      <c r="Q585" s="299">
        <v>1.3</v>
      </c>
      <c r="R585" s="299">
        <v>21.2</v>
      </c>
      <c r="S585" s="300">
        <v>87</v>
      </c>
      <c r="W585" s="309"/>
      <c r="X585" s="309"/>
      <c r="AE585" s="309"/>
      <c r="AF585" s="309"/>
      <c r="AG585" s="309"/>
      <c r="AH585" s="309"/>
      <c r="AI585" s="309"/>
      <c r="AJ585" s="309"/>
      <c r="AK585" s="309"/>
      <c r="AL585" s="309"/>
    </row>
    <row r="586" spans="2:38" ht="15" customHeight="1">
      <c r="B586" s="462"/>
      <c r="C586" s="459"/>
      <c r="D586" s="297" t="s">
        <v>500</v>
      </c>
      <c r="E586" s="298">
        <v>0</v>
      </c>
      <c r="F586" s="299">
        <v>1</v>
      </c>
      <c r="G586" s="299">
        <v>13</v>
      </c>
      <c r="H586" s="299">
        <v>14</v>
      </c>
      <c r="I586" s="299">
        <v>2</v>
      </c>
      <c r="J586" s="299">
        <v>14</v>
      </c>
      <c r="K586" s="299">
        <v>9</v>
      </c>
      <c r="L586" s="299">
        <v>0.09</v>
      </c>
      <c r="M586" s="299">
        <v>2.16</v>
      </c>
      <c r="N586" s="299">
        <v>2.25</v>
      </c>
      <c r="O586" s="299"/>
      <c r="P586" s="299" t="s">
        <v>498</v>
      </c>
      <c r="Q586" s="299">
        <v>0.8</v>
      </c>
      <c r="R586" s="299">
        <v>21</v>
      </c>
      <c r="S586" s="300">
        <v>89</v>
      </c>
      <c r="W586" s="309"/>
      <c r="X586" s="309"/>
      <c r="AE586" s="309"/>
      <c r="AF586" s="309"/>
      <c r="AG586" s="309"/>
      <c r="AH586" s="309"/>
      <c r="AI586" s="309"/>
      <c r="AJ586" s="309"/>
      <c r="AK586" s="309"/>
      <c r="AL586" s="309"/>
    </row>
    <row r="587" spans="2:38" ht="15" customHeight="1">
      <c r="B587" s="462"/>
      <c r="C587" s="459"/>
      <c r="D587" s="297" t="s">
        <v>503</v>
      </c>
      <c r="E587" s="298">
        <v>0</v>
      </c>
      <c r="F587" s="299">
        <v>2</v>
      </c>
      <c r="G587" s="299">
        <v>14</v>
      </c>
      <c r="H587" s="299">
        <v>16</v>
      </c>
      <c r="I587" s="299">
        <v>2</v>
      </c>
      <c r="J587" s="299">
        <v>11</v>
      </c>
      <c r="K587" s="299">
        <v>6</v>
      </c>
      <c r="L587" s="299">
        <v>0.1</v>
      </c>
      <c r="M587" s="299">
        <v>2.1800000000000002</v>
      </c>
      <c r="N587" s="299">
        <v>2.2799999999999998</v>
      </c>
      <c r="O587" s="299"/>
      <c r="P587" s="299" t="s">
        <v>506</v>
      </c>
      <c r="Q587" s="299">
        <v>1.4</v>
      </c>
      <c r="R587" s="299">
        <v>20.7</v>
      </c>
      <c r="S587" s="300">
        <v>90</v>
      </c>
      <c r="W587" s="309"/>
      <c r="X587" s="309"/>
      <c r="AE587" s="309"/>
      <c r="AF587" s="309"/>
      <c r="AG587" s="309"/>
      <c r="AH587" s="309"/>
      <c r="AI587" s="309"/>
      <c r="AJ587" s="309"/>
      <c r="AK587" s="309"/>
      <c r="AL587" s="309"/>
    </row>
    <row r="588" spans="2:38" ht="15" customHeight="1">
      <c r="B588" s="462"/>
      <c r="C588" s="459"/>
      <c r="D588" s="297" t="s">
        <v>505</v>
      </c>
      <c r="E588" s="298">
        <v>0</v>
      </c>
      <c r="F588" s="299">
        <v>4</v>
      </c>
      <c r="G588" s="299">
        <v>13</v>
      </c>
      <c r="H588" s="299">
        <v>17</v>
      </c>
      <c r="I588" s="299">
        <v>3</v>
      </c>
      <c r="J588" s="299">
        <v>14</v>
      </c>
      <c r="K588" s="299">
        <v>8</v>
      </c>
      <c r="L588" s="299">
        <v>0.1</v>
      </c>
      <c r="M588" s="299">
        <v>2.16</v>
      </c>
      <c r="N588" s="299">
        <v>2.2599999999999998</v>
      </c>
      <c r="O588" s="299"/>
      <c r="P588" s="299" t="s">
        <v>498</v>
      </c>
      <c r="Q588" s="299">
        <v>1.8</v>
      </c>
      <c r="R588" s="299">
        <v>22.4</v>
      </c>
      <c r="S588" s="300">
        <v>86</v>
      </c>
      <c r="W588" s="309"/>
      <c r="X588" s="309"/>
      <c r="AE588" s="309"/>
      <c r="AF588" s="309"/>
      <c r="AG588" s="309"/>
      <c r="AH588" s="309"/>
      <c r="AI588" s="309"/>
      <c r="AJ588" s="309"/>
      <c r="AK588" s="309"/>
      <c r="AL588" s="309"/>
    </row>
    <row r="589" spans="2:38" ht="15" customHeight="1">
      <c r="B589" s="462"/>
      <c r="C589" s="459"/>
      <c r="D589" s="297" t="s">
        <v>508</v>
      </c>
      <c r="E589" s="298">
        <v>0</v>
      </c>
      <c r="F589" s="299">
        <v>4</v>
      </c>
      <c r="G589" s="299">
        <v>12</v>
      </c>
      <c r="H589" s="299">
        <v>16</v>
      </c>
      <c r="I589" s="299">
        <v>6</v>
      </c>
      <c r="J589" s="299">
        <v>21</v>
      </c>
      <c r="K589" s="299">
        <v>10</v>
      </c>
      <c r="L589" s="299">
        <v>0.1</v>
      </c>
      <c r="M589" s="299">
        <v>2.12</v>
      </c>
      <c r="N589" s="299">
        <v>2.2200000000000002</v>
      </c>
      <c r="O589" s="299"/>
      <c r="P589" s="299" t="s">
        <v>535</v>
      </c>
      <c r="Q589" s="299">
        <v>1</v>
      </c>
      <c r="R589" s="299">
        <v>24.1</v>
      </c>
      <c r="S589" s="300">
        <v>79</v>
      </c>
      <c r="W589" s="309"/>
      <c r="X589" s="309"/>
      <c r="AE589" s="309"/>
      <c r="AF589" s="309"/>
      <c r="AG589" s="309"/>
      <c r="AH589" s="309"/>
      <c r="AI589" s="309"/>
      <c r="AJ589" s="309"/>
      <c r="AK589" s="309"/>
      <c r="AL589" s="309"/>
    </row>
    <row r="590" spans="2:38" ht="15" customHeight="1">
      <c r="B590" s="462"/>
      <c r="C590" s="459"/>
      <c r="D590" s="297" t="s">
        <v>510</v>
      </c>
      <c r="E590" s="298">
        <v>1</v>
      </c>
      <c r="F590" s="299">
        <v>3</v>
      </c>
      <c r="G590" s="299">
        <v>13</v>
      </c>
      <c r="H590" s="299">
        <v>16</v>
      </c>
      <c r="I590" s="299">
        <v>12</v>
      </c>
      <c r="J590" s="299">
        <v>20</v>
      </c>
      <c r="K590" s="299">
        <v>13</v>
      </c>
      <c r="L590" s="299">
        <v>0.1</v>
      </c>
      <c r="M590" s="299">
        <v>1.96</v>
      </c>
      <c r="N590" s="299">
        <v>2.06</v>
      </c>
      <c r="O590" s="299"/>
      <c r="P590" s="299" t="s">
        <v>515</v>
      </c>
      <c r="Q590" s="299">
        <v>1.5</v>
      </c>
      <c r="R590" s="299">
        <v>26</v>
      </c>
      <c r="S590" s="300">
        <v>76</v>
      </c>
      <c r="W590" s="309"/>
      <c r="X590" s="309"/>
      <c r="AE590" s="309"/>
      <c r="AF590" s="309"/>
      <c r="AG590" s="309"/>
      <c r="AH590" s="309"/>
      <c r="AI590" s="309"/>
      <c r="AJ590" s="309"/>
      <c r="AK590" s="309"/>
      <c r="AL590" s="309"/>
    </row>
    <row r="591" spans="2:38" ht="15" customHeight="1">
      <c r="B591" s="462"/>
      <c r="C591" s="459"/>
      <c r="D591" s="297" t="s">
        <v>511</v>
      </c>
      <c r="E591" s="298">
        <v>2</v>
      </c>
      <c r="F591" s="299">
        <v>3</v>
      </c>
      <c r="G591" s="299">
        <v>16</v>
      </c>
      <c r="H591" s="299">
        <v>19</v>
      </c>
      <c r="I591" s="299">
        <v>19</v>
      </c>
      <c r="J591" s="299">
        <v>22</v>
      </c>
      <c r="K591" s="299">
        <v>8</v>
      </c>
      <c r="L591" s="299">
        <v>0.11</v>
      </c>
      <c r="M591" s="299">
        <v>1.92</v>
      </c>
      <c r="N591" s="299">
        <v>2.0299999999999998</v>
      </c>
      <c r="O591" s="299"/>
      <c r="P591" s="299" t="s">
        <v>530</v>
      </c>
      <c r="Q591" s="299">
        <v>1.4</v>
      </c>
      <c r="R591" s="299">
        <v>28.5</v>
      </c>
      <c r="S591" s="300">
        <v>64</v>
      </c>
      <c r="W591" s="309"/>
      <c r="X591" s="309"/>
      <c r="AE591" s="309"/>
      <c r="AF591" s="309"/>
      <c r="AG591" s="309"/>
      <c r="AH591" s="309"/>
      <c r="AI591" s="309"/>
      <c r="AJ591" s="309"/>
      <c r="AK591" s="309"/>
      <c r="AL591" s="309"/>
    </row>
    <row r="592" spans="2:38" ht="15" customHeight="1" thickBot="1">
      <c r="B592" s="462"/>
      <c r="C592" s="459"/>
      <c r="D592" s="310" t="s">
        <v>512</v>
      </c>
      <c r="E592" s="311">
        <v>1</v>
      </c>
      <c r="F592" s="304">
        <v>2</v>
      </c>
      <c r="G592" s="304">
        <v>15</v>
      </c>
      <c r="H592" s="304">
        <v>17</v>
      </c>
      <c r="I592" s="304">
        <v>27</v>
      </c>
      <c r="J592" s="304">
        <v>9</v>
      </c>
      <c r="K592" s="304">
        <v>6</v>
      </c>
      <c r="L592" s="304">
        <v>0.1</v>
      </c>
      <c r="M592" s="304">
        <v>1.89</v>
      </c>
      <c r="N592" s="304">
        <v>1.99</v>
      </c>
      <c r="O592" s="304"/>
      <c r="P592" s="304" t="s">
        <v>515</v>
      </c>
      <c r="Q592" s="304">
        <v>1.5</v>
      </c>
      <c r="R592" s="304">
        <v>29.8</v>
      </c>
      <c r="S592" s="305">
        <v>60</v>
      </c>
      <c r="W592" s="309"/>
      <c r="X592" s="309"/>
      <c r="AE592" s="309"/>
      <c r="AF592" s="309"/>
      <c r="AG592" s="309"/>
      <c r="AH592" s="309"/>
      <c r="AI592" s="309"/>
      <c r="AJ592" s="309"/>
      <c r="AK592" s="309"/>
      <c r="AL592" s="309"/>
    </row>
    <row r="593" spans="2:38" ht="15" customHeight="1">
      <c r="B593" s="462" t="s">
        <v>537</v>
      </c>
      <c r="C593" s="459"/>
      <c r="D593" s="293" t="s">
        <v>514</v>
      </c>
      <c r="E593" s="294">
        <v>1</v>
      </c>
      <c r="F593" s="295">
        <v>1</v>
      </c>
      <c r="G593" s="295">
        <v>13</v>
      </c>
      <c r="H593" s="295">
        <v>14</v>
      </c>
      <c r="I593" s="295">
        <v>39</v>
      </c>
      <c r="J593" s="295">
        <v>19</v>
      </c>
      <c r="K593" s="295">
        <v>8</v>
      </c>
      <c r="L593" s="295">
        <v>0.08</v>
      </c>
      <c r="M593" s="295">
        <v>1.89</v>
      </c>
      <c r="N593" s="295">
        <v>1.97</v>
      </c>
      <c r="O593" s="295"/>
      <c r="P593" s="295" t="s">
        <v>515</v>
      </c>
      <c r="Q593" s="295">
        <v>2.1</v>
      </c>
      <c r="R593" s="295">
        <v>30.9</v>
      </c>
      <c r="S593" s="296">
        <v>55</v>
      </c>
      <c r="W593" s="309"/>
      <c r="X593" s="309"/>
      <c r="AE593" s="309"/>
      <c r="AF593" s="309"/>
      <c r="AG593" s="309"/>
      <c r="AH593" s="309"/>
      <c r="AI593" s="309"/>
      <c r="AJ593" s="309"/>
      <c r="AK593" s="309"/>
      <c r="AL593" s="309"/>
    </row>
    <row r="594" spans="2:38" ht="15" customHeight="1">
      <c r="B594" s="462"/>
      <c r="C594" s="459"/>
      <c r="D594" s="297" t="s">
        <v>516</v>
      </c>
      <c r="E594" s="298">
        <v>1</v>
      </c>
      <c r="F594" s="299">
        <v>1</v>
      </c>
      <c r="G594" s="299">
        <v>10</v>
      </c>
      <c r="H594" s="299">
        <v>11</v>
      </c>
      <c r="I594" s="299">
        <v>45</v>
      </c>
      <c r="J594" s="299">
        <v>18</v>
      </c>
      <c r="K594" s="299">
        <v>9</v>
      </c>
      <c r="L594" s="299">
        <v>0.08</v>
      </c>
      <c r="M594" s="299">
        <v>1.89</v>
      </c>
      <c r="N594" s="299">
        <v>1.97</v>
      </c>
      <c r="O594" s="299"/>
      <c r="P594" s="299" t="s">
        <v>515</v>
      </c>
      <c r="Q594" s="299">
        <v>2.2999999999999998</v>
      </c>
      <c r="R594" s="299">
        <v>31.6</v>
      </c>
      <c r="S594" s="300">
        <v>49</v>
      </c>
      <c r="W594" s="309"/>
      <c r="X594" s="309"/>
      <c r="AE594" s="309"/>
      <c r="AF594" s="309"/>
      <c r="AG594" s="309"/>
      <c r="AH594" s="309"/>
      <c r="AI594" s="309"/>
      <c r="AJ594" s="309"/>
      <c r="AK594" s="309"/>
      <c r="AL594" s="309"/>
    </row>
    <row r="595" spans="2:38" ht="15" customHeight="1">
      <c r="B595" s="462"/>
      <c r="C595" s="459"/>
      <c r="D595" s="297" t="s">
        <v>517</v>
      </c>
      <c r="E595" s="298">
        <v>1</v>
      </c>
      <c r="F595" s="299">
        <v>0</v>
      </c>
      <c r="G595" s="299">
        <v>8</v>
      </c>
      <c r="H595" s="299">
        <v>8</v>
      </c>
      <c r="I595" s="299">
        <v>49</v>
      </c>
      <c r="J595" s="299">
        <v>17</v>
      </c>
      <c r="K595" s="299">
        <v>12</v>
      </c>
      <c r="L595" s="299">
        <v>0.08</v>
      </c>
      <c r="M595" s="299">
        <v>1.88</v>
      </c>
      <c r="N595" s="299">
        <v>1.96</v>
      </c>
      <c r="O595" s="299"/>
      <c r="P595" s="299" t="s">
        <v>515</v>
      </c>
      <c r="Q595" s="299">
        <v>1.7</v>
      </c>
      <c r="R595" s="299">
        <v>31.9</v>
      </c>
      <c r="S595" s="300">
        <v>42</v>
      </c>
      <c r="W595" s="309"/>
      <c r="X595" s="309"/>
      <c r="AE595" s="309"/>
      <c r="AF595" s="309"/>
      <c r="AG595" s="309"/>
      <c r="AH595" s="309"/>
      <c r="AI595" s="309"/>
      <c r="AJ595" s="309"/>
      <c r="AK595" s="309"/>
      <c r="AL595" s="309"/>
    </row>
    <row r="596" spans="2:38" ht="15" customHeight="1">
      <c r="B596" s="462"/>
      <c r="C596" s="459"/>
      <c r="D596" s="297" t="s">
        <v>519</v>
      </c>
      <c r="E596" s="298">
        <v>1</v>
      </c>
      <c r="F596" s="299">
        <v>0</v>
      </c>
      <c r="G596" s="299">
        <v>6</v>
      </c>
      <c r="H596" s="299">
        <v>6</v>
      </c>
      <c r="I596" s="299">
        <v>56</v>
      </c>
      <c r="J596" s="299">
        <v>18</v>
      </c>
      <c r="K596" s="299">
        <v>14</v>
      </c>
      <c r="L596" s="299">
        <v>0.08</v>
      </c>
      <c r="M596" s="299">
        <v>1.88</v>
      </c>
      <c r="N596" s="299">
        <v>1.96</v>
      </c>
      <c r="O596" s="299"/>
      <c r="P596" s="299" t="s">
        <v>518</v>
      </c>
      <c r="Q596" s="299">
        <v>2.7</v>
      </c>
      <c r="R596" s="299">
        <v>32.299999999999997</v>
      </c>
      <c r="S596" s="300">
        <v>36</v>
      </c>
      <c r="W596" s="309"/>
      <c r="X596" s="309"/>
      <c r="AE596" s="309"/>
      <c r="AF596" s="309"/>
      <c r="AG596" s="309"/>
      <c r="AH596" s="309"/>
      <c r="AI596" s="309"/>
      <c r="AJ596" s="309"/>
      <c r="AK596" s="309"/>
      <c r="AL596" s="309"/>
    </row>
    <row r="597" spans="2:38" ht="15" customHeight="1">
      <c r="B597" s="462"/>
      <c r="C597" s="459"/>
      <c r="D597" s="297" t="s">
        <v>520</v>
      </c>
      <c r="E597" s="298">
        <v>1</v>
      </c>
      <c r="F597" s="299">
        <v>0</v>
      </c>
      <c r="G597" s="299">
        <v>6</v>
      </c>
      <c r="H597" s="299">
        <v>6</v>
      </c>
      <c r="I597" s="299">
        <v>58</v>
      </c>
      <c r="J597" s="299">
        <v>24</v>
      </c>
      <c r="K597" s="299">
        <v>13</v>
      </c>
      <c r="L597" s="299">
        <v>0.09</v>
      </c>
      <c r="M597" s="299">
        <v>1.88</v>
      </c>
      <c r="N597" s="299">
        <v>1.97</v>
      </c>
      <c r="O597" s="299"/>
      <c r="P597" s="299" t="s">
        <v>515</v>
      </c>
      <c r="Q597" s="299">
        <v>2.7</v>
      </c>
      <c r="R597" s="299">
        <v>32.700000000000003</v>
      </c>
      <c r="S597" s="300">
        <v>36</v>
      </c>
      <c r="W597" s="309"/>
      <c r="X597" s="309"/>
      <c r="AE597" s="309"/>
      <c r="AF597" s="309"/>
      <c r="AG597" s="309"/>
      <c r="AH597" s="309"/>
      <c r="AI597" s="309"/>
      <c r="AJ597" s="309"/>
      <c r="AK597" s="309"/>
      <c r="AL597" s="309"/>
    </row>
    <row r="598" spans="2:38" ht="15" customHeight="1">
      <c r="B598" s="462"/>
      <c r="C598" s="459"/>
      <c r="D598" s="297" t="s">
        <v>521</v>
      </c>
      <c r="E598" s="298">
        <v>1</v>
      </c>
      <c r="F598" s="299">
        <v>0</v>
      </c>
      <c r="G598" s="299">
        <v>6</v>
      </c>
      <c r="H598" s="299">
        <v>6</v>
      </c>
      <c r="I598" s="299">
        <v>56</v>
      </c>
      <c r="J598" s="299">
        <v>24</v>
      </c>
      <c r="K598" s="299">
        <v>14</v>
      </c>
      <c r="L598" s="299">
        <v>0.08</v>
      </c>
      <c r="M598" s="299">
        <v>1.88</v>
      </c>
      <c r="N598" s="299">
        <v>1.96</v>
      </c>
      <c r="O598" s="299"/>
      <c r="P598" s="299" t="s">
        <v>530</v>
      </c>
      <c r="Q598" s="299">
        <v>2.6</v>
      </c>
      <c r="R598" s="299">
        <v>32.6</v>
      </c>
      <c r="S598" s="300">
        <v>43</v>
      </c>
      <c r="W598" s="309"/>
      <c r="X598" s="309"/>
      <c r="AE598" s="309"/>
      <c r="AF598" s="309"/>
      <c r="AG598" s="309"/>
      <c r="AH598" s="309"/>
      <c r="AI598" s="309"/>
      <c r="AJ598" s="309"/>
      <c r="AK598" s="309"/>
      <c r="AL598" s="309"/>
    </row>
    <row r="599" spans="2:38" ht="15" customHeight="1">
      <c r="B599" s="462"/>
      <c r="C599" s="459"/>
      <c r="D599" s="297" t="s">
        <v>522</v>
      </c>
      <c r="E599" s="298">
        <v>1</v>
      </c>
      <c r="F599" s="299">
        <v>0</v>
      </c>
      <c r="G599" s="299">
        <v>6</v>
      </c>
      <c r="H599" s="299">
        <v>6</v>
      </c>
      <c r="I599" s="299">
        <v>51</v>
      </c>
      <c r="J599" s="299">
        <v>33</v>
      </c>
      <c r="K599" s="299">
        <v>20</v>
      </c>
      <c r="L599" s="299">
        <v>0.08</v>
      </c>
      <c r="M599" s="299">
        <v>1.87</v>
      </c>
      <c r="N599" s="299">
        <v>1.95</v>
      </c>
      <c r="O599" s="299"/>
      <c r="P599" s="299" t="s">
        <v>530</v>
      </c>
      <c r="Q599" s="299">
        <v>4.0999999999999996</v>
      </c>
      <c r="R599" s="299">
        <v>30.4</v>
      </c>
      <c r="S599" s="300">
        <v>47</v>
      </c>
      <c r="W599" s="309"/>
      <c r="X599" s="309"/>
      <c r="AE599" s="309"/>
      <c r="AF599" s="309"/>
      <c r="AG599" s="309"/>
      <c r="AH599" s="309"/>
      <c r="AI599" s="309"/>
      <c r="AJ599" s="309"/>
      <c r="AK599" s="309"/>
      <c r="AL599" s="309"/>
    </row>
    <row r="600" spans="2:38" ht="15" customHeight="1">
      <c r="B600" s="462"/>
      <c r="C600" s="459"/>
      <c r="D600" s="297" t="s">
        <v>523</v>
      </c>
      <c r="E600" s="298">
        <v>1</v>
      </c>
      <c r="F600" s="299">
        <v>0</v>
      </c>
      <c r="G600" s="299">
        <v>6</v>
      </c>
      <c r="H600" s="299">
        <v>6</v>
      </c>
      <c r="I600" s="299">
        <v>35</v>
      </c>
      <c r="J600" s="299">
        <v>20</v>
      </c>
      <c r="K600" s="299">
        <v>11</v>
      </c>
      <c r="L600" s="299">
        <v>0.08</v>
      </c>
      <c r="M600" s="299">
        <v>1.84</v>
      </c>
      <c r="N600" s="299">
        <v>1.92</v>
      </c>
      <c r="O600" s="299"/>
      <c r="P600" s="299" t="s">
        <v>535</v>
      </c>
      <c r="Q600" s="299">
        <v>2.8</v>
      </c>
      <c r="R600" s="299">
        <v>27.9</v>
      </c>
      <c r="S600" s="300">
        <v>66</v>
      </c>
      <c r="W600" s="309"/>
      <c r="X600" s="309"/>
      <c r="AE600" s="309"/>
      <c r="AF600" s="309"/>
      <c r="AG600" s="309"/>
      <c r="AH600" s="309"/>
      <c r="AI600" s="309"/>
      <c r="AJ600" s="309"/>
      <c r="AK600" s="309"/>
      <c r="AL600" s="309"/>
    </row>
    <row r="601" spans="2:38" ht="15" customHeight="1">
      <c r="B601" s="462"/>
      <c r="C601" s="459"/>
      <c r="D601" s="297" t="s">
        <v>524</v>
      </c>
      <c r="E601" s="298">
        <v>0</v>
      </c>
      <c r="F601" s="299">
        <v>0</v>
      </c>
      <c r="G601" s="299">
        <v>8</v>
      </c>
      <c r="H601" s="299">
        <v>8</v>
      </c>
      <c r="I601" s="299">
        <v>27</v>
      </c>
      <c r="J601" s="299">
        <v>11</v>
      </c>
      <c r="K601" s="299">
        <v>7</v>
      </c>
      <c r="L601" s="299">
        <v>0.06</v>
      </c>
      <c r="M601" s="299">
        <v>1.84</v>
      </c>
      <c r="N601" s="299">
        <v>1.9</v>
      </c>
      <c r="O601" s="299"/>
      <c r="P601" s="299" t="s">
        <v>534</v>
      </c>
      <c r="Q601" s="299">
        <v>1.4</v>
      </c>
      <c r="R601" s="299">
        <v>26.4</v>
      </c>
      <c r="S601" s="300">
        <v>64</v>
      </c>
      <c r="W601" s="309"/>
      <c r="X601" s="309"/>
      <c r="AE601" s="309"/>
      <c r="AF601" s="309"/>
      <c r="AG601" s="309"/>
      <c r="AH601" s="309"/>
      <c r="AI601" s="309"/>
      <c r="AJ601" s="309"/>
      <c r="AK601" s="309"/>
      <c r="AL601" s="309"/>
    </row>
    <row r="602" spans="2:38" ht="15" customHeight="1">
      <c r="B602" s="462"/>
      <c r="C602" s="459"/>
      <c r="D602" s="297" t="s">
        <v>525</v>
      </c>
      <c r="E602" s="298">
        <v>0</v>
      </c>
      <c r="F602" s="299">
        <v>0</v>
      </c>
      <c r="G602" s="299">
        <v>9</v>
      </c>
      <c r="H602" s="299">
        <v>9</v>
      </c>
      <c r="I602" s="299">
        <v>18</v>
      </c>
      <c r="J602" s="299">
        <v>16</v>
      </c>
      <c r="K602" s="299">
        <v>6</v>
      </c>
      <c r="L602" s="299">
        <v>0.06</v>
      </c>
      <c r="M602" s="299">
        <v>1.84</v>
      </c>
      <c r="N602" s="299">
        <v>1.9</v>
      </c>
      <c r="O602" s="299"/>
      <c r="P602" s="299" t="s">
        <v>534</v>
      </c>
      <c r="Q602" s="299">
        <v>1.6</v>
      </c>
      <c r="R602" s="299">
        <v>25.4</v>
      </c>
      <c r="S602" s="300">
        <v>72</v>
      </c>
      <c r="W602" s="309"/>
      <c r="X602" s="309"/>
      <c r="AE602" s="309"/>
      <c r="AF602" s="309"/>
      <c r="AG602" s="309"/>
      <c r="AH602" s="309"/>
      <c r="AI602" s="309"/>
      <c r="AJ602" s="309"/>
      <c r="AK602" s="309"/>
      <c r="AL602" s="309"/>
    </row>
    <row r="603" spans="2:38" ht="15" customHeight="1">
      <c r="B603" s="462"/>
      <c r="C603" s="459"/>
      <c r="D603" s="297" t="s">
        <v>526</v>
      </c>
      <c r="E603" s="298">
        <v>0</v>
      </c>
      <c r="F603" s="299">
        <v>0</v>
      </c>
      <c r="G603" s="299">
        <v>8</v>
      </c>
      <c r="H603" s="299">
        <v>8</v>
      </c>
      <c r="I603" s="299">
        <v>16</v>
      </c>
      <c r="J603" s="299">
        <v>13</v>
      </c>
      <c r="K603" s="299">
        <v>8</v>
      </c>
      <c r="L603" s="299">
        <v>0.06</v>
      </c>
      <c r="M603" s="299">
        <v>1.82</v>
      </c>
      <c r="N603" s="299">
        <v>1.88</v>
      </c>
      <c r="O603" s="299"/>
      <c r="P603" s="299" t="s">
        <v>515</v>
      </c>
      <c r="Q603" s="299">
        <v>0.7</v>
      </c>
      <c r="R603" s="299">
        <v>24</v>
      </c>
      <c r="S603" s="300">
        <v>75</v>
      </c>
      <c r="W603" s="309"/>
      <c r="X603" s="309"/>
      <c r="AE603" s="309"/>
      <c r="AF603" s="309"/>
      <c r="AG603" s="309"/>
      <c r="AH603" s="309"/>
      <c r="AI603" s="309"/>
      <c r="AJ603" s="309"/>
      <c r="AK603" s="309"/>
      <c r="AL603" s="309"/>
    </row>
    <row r="604" spans="2:38" ht="15" customHeight="1">
      <c r="B604" s="462"/>
      <c r="C604" s="459"/>
      <c r="D604" s="297" t="s">
        <v>527</v>
      </c>
      <c r="E604" s="298">
        <v>0</v>
      </c>
      <c r="F604" s="299">
        <v>0</v>
      </c>
      <c r="G604" s="299">
        <v>9</v>
      </c>
      <c r="H604" s="299">
        <v>9</v>
      </c>
      <c r="I604" s="299">
        <v>13</v>
      </c>
      <c r="J604" s="299">
        <v>13</v>
      </c>
      <c r="K604" s="299">
        <v>9</v>
      </c>
      <c r="L604" s="299">
        <v>0.06</v>
      </c>
      <c r="M604" s="299">
        <v>1.85</v>
      </c>
      <c r="N604" s="299">
        <v>1.91</v>
      </c>
      <c r="O604" s="299"/>
      <c r="P604" s="299" t="s">
        <v>498</v>
      </c>
      <c r="Q604" s="299">
        <v>1.4</v>
      </c>
      <c r="R604" s="299">
        <v>24.4</v>
      </c>
      <c r="S604" s="300">
        <v>78</v>
      </c>
      <c r="W604" s="309"/>
      <c r="X604" s="309"/>
      <c r="AE604" s="309"/>
      <c r="AF604" s="309"/>
      <c r="AG604" s="309"/>
      <c r="AH604" s="309"/>
      <c r="AI604" s="309"/>
      <c r="AJ604" s="309"/>
      <c r="AK604" s="309"/>
      <c r="AL604" s="309"/>
    </row>
    <row r="605" spans="2:38" ht="15" customHeight="1">
      <c r="B605" s="462"/>
      <c r="C605" s="459"/>
      <c r="D605" s="297" t="s">
        <v>528</v>
      </c>
      <c r="E605" s="298">
        <v>0</v>
      </c>
      <c r="F605" s="299">
        <v>0</v>
      </c>
      <c r="G605" s="299">
        <v>11</v>
      </c>
      <c r="H605" s="299">
        <v>11</v>
      </c>
      <c r="I605" s="299">
        <v>9</v>
      </c>
      <c r="J605" s="299">
        <v>21</v>
      </c>
      <c r="K605" s="299">
        <v>3</v>
      </c>
      <c r="L605" s="299">
        <v>0.08</v>
      </c>
      <c r="M605" s="299">
        <v>2.0099999999999998</v>
      </c>
      <c r="N605" s="299">
        <v>2.09</v>
      </c>
      <c r="O605" s="299"/>
      <c r="P605" s="299" t="s">
        <v>506</v>
      </c>
      <c r="Q605" s="299">
        <v>1.3</v>
      </c>
      <c r="R605" s="299">
        <v>24.1</v>
      </c>
      <c r="S605" s="300">
        <v>80</v>
      </c>
      <c r="W605" s="309"/>
      <c r="X605" s="309"/>
      <c r="AE605" s="309"/>
      <c r="AF605" s="309"/>
      <c r="AG605" s="309"/>
      <c r="AH605" s="309"/>
      <c r="AI605" s="309"/>
      <c r="AJ605" s="309"/>
      <c r="AK605" s="309"/>
      <c r="AL605" s="309"/>
    </row>
    <row r="606" spans="2:38" ht="15" customHeight="1">
      <c r="B606" s="462"/>
      <c r="C606" s="460"/>
      <c r="D606" s="297" t="s">
        <v>529</v>
      </c>
      <c r="E606" s="298">
        <v>0</v>
      </c>
      <c r="F606" s="299">
        <v>0</v>
      </c>
      <c r="G606" s="299">
        <v>13</v>
      </c>
      <c r="H606" s="299">
        <v>13</v>
      </c>
      <c r="I606" s="299">
        <v>7</v>
      </c>
      <c r="J606" s="299">
        <v>13</v>
      </c>
      <c r="K606" s="299">
        <v>5</v>
      </c>
      <c r="L606" s="299">
        <v>7.0000000000000007E-2</v>
      </c>
      <c r="M606" s="299">
        <v>1.97</v>
      </c>
      <c r="N606" s="299">
        <v>2.04</v>
      </c>
      <c r="O606" s="299"/>
      <c r="P606" s="299" t="s">
        <v>498</v>
      </c>
      <c r="Q606" s="299">
        <v>1.9</v>
      </c>
      <c r="R606" s="299">
        <v>23.4</v>
      </c>
      <c r="S606" s="300">
        <v>83</v>
      </c>
      <c r="W606" s="309"/>
      <c r="X606" s="309"/>
      <c r="AE606" s="309"/>
      <c r="AF606" s="309"/>
      <c r="AG606" s="309"/>
      <c r="AH606" s="309"/>
      <c r="AI606" s="309"/>
      <c r="AJ606" s="309"/>
      <c r="AK606" s="309"/>
      <c r="AL606" s="309"/>
    </row>
    <row r="607" spans="2:38" ht="15" customHeight="1">
      <c r="B607" s="462"/>
      <c r="C607" s="458">
        <v>42582</v>
      </c>
      <c r="D607" s="297" t="s">
        <v>492</v>
      </c>
      <c r="E607" s="298">
        <v>0</v>
      </c>
      <c r="F607" s="299">
        <v>0</v>
      </c>
      <c r="G607" s="299">
        <v>13</v>
      </c>
      <c r="H607" s="299">
        <v>13</v>
      </c>
      <c r="I607" s="299">
        <v>7</v>
      </c>
      <c r="J607" s="299">
        <v>10</v>
      </c>
      <c r="K607" s="299">
        <v>6</v>
      </c>
      <c r="L607" s="299">
        <v>7.0000000000000007E-2</v>
      </c>
      <c r="M607" s="299">
        <v>1.94</v>
      </c>
      <c r="N607" s="299">
        <v>2.0099999999999998</v>
      </c>
      <c r="O607" s="299"/>
      <c r="P607" s="299" t="s">
        <v>498</v>
      </c>
      <c r="Q607" s="299">
        <v>1.5</v>
      </c>
      <c r="R607" s="299">
        <v>23.2</v>
      </c>
      <c r="S607" s="300">
        <v>83</v>
      </c>
      <c r="W607" s="309"/>
      <c r="X607" s="309"/>
      <c r="AE607" s="309"/>
      <c r="AF607" s="309"/>
      <c r="AG607" s="309"/>
      <c r="AH607" s="309"/>
      <c r="AI607" s="309"/>
      <c r="AJ607" s="309"/>
      <c r="AK607" s="309"/>
      <c r="AL607" s="309"/>
    </row>
    <row r="608" spans="2:38" ht="15" customHeight="1">
      <c r="B608" s="462"/>
      <c r="C608" s="459"/>
      <c r="D608" s="297" t="s">
        <v>495</v>
      </c>
      <c r="E608" s="298">
        <v>0</v>
      </c>
      <c r="F608" s="299">
        <v>0</v>
      </c>
      <c r="G608" s="299">
        <v>14</v>
      </c>
      <c r="H608" s="299">
        <v>14</v>
      </c>
      <c r="I608" s="299">
        <v>6</v>
      </c>
      <c r="J608" s="299">
        <v>14</v>
      </c>
      <c r="K608" s="299">
        <v>5</v>
      </c>
      <c r="L608" s="299">
        <v>0.08</v>
      </c>
      <c r="M608" s="299">
        <v>2.0299999999999998</v>
      </c>
      <c r="N608" s="299">
        <v>2.11</v>
      </c>
      <c r="O608" s="299"/>
      <c r="P608" s="299" t="s">
        <v>493</v>
      </c>
      <c r="Q608" s="299">
        <v>1.7</v>
      </c>
      <c r="R608" s="299">
        <v>22.5</v>
      </c>
      <c r="S608" s="300">
        <v>85</v>
      </c>
      <c r="W608" s="309"/>
      <c r="X608" s="309"/>
      <c r="AE608" s="309"/>
      <c r="AF608" s="309"/>
      <c r="AG608" s="309"/>
      <c r="AH608" s="309"/>
      <c r="AI608" s="309"/>
      <c r="AJ608" s="309"/>
      <c r="AK608" s="309"/>
      <c r="AL608" s="309"/>
    </row>
    <row r="609" spans="2:38" ht="15" customHeight="1">
      <c r="B609" s="462"/>
      <c r="C609" s="459"/>
      <c r="D609" s="297" t="s">
        <v>497</v>
      </c>
      <c r="E609" s="298">
        <v>0</v>
      </c>
      <c r="F609" s="299">
        <v>0</v>
      </c>
      <c r="G609" s="299">
        <v>15</v>
      </c>
      <c r="H609" s="299">
        <v>15</v>
      </c>
      <c r="I609" s="299">
        <v>5</v>
      </c>
      <c r="J609" s="299">
        <v>19</v>
      </c>
      <c r="K609" s="299">
        <v>5</v>
      </c>
      <c r="L609" s="299">
        <v>0.08</v>
      </c>
      <c r="M609" s="299">
        <v>2.1</v>
      </c>
      <c r="N609" s="299">
        <v>2.1800000000000002</v>
      </c>
      <c r="O609" s="299"/>
      <c r="P609" s="299" t="s">
        <v>493</v>
      </c>
      <c r="Q609" s="299">
        <v>1.5</v>
      </c>
      <c r="R609" s="299">
        <v>22.2</v>
      </c>
      <c r="S609" s="300">
        <v>87</v>
      </c>
      <c r="W609" s="309"/>
      <c r="X609" s="309"/>
      <c r="AE609" s="309"/>
      <c r="AF609" s="309"/>
      <c r="AG609" s="309"/>
      <c r="AH609" s="309"/>
      <c r="AI609" s="309"/>
      <c r="AJ609" s="309"/>
      <c r="AK609" s="309"/>
      <c r="AL609" s="309"/>
    </row>
    <row r="610" spans="2:38" ht="15" customHeight="1">
      <c r="B610" s="462"/>
      <c r="C610" s="459"/>
      <c r="D610" s="297" t="s">
        <v>500</v>
      </c>
      <c r="E610" s="298">
        <v>0</v>
      </c>
      <c r="F610" s="299">
        <v>1</v>
      </c>
      <c r="G610" s="299">
        <v>16</v>
      </c>
      <c r="H610" s="299">
        <v>17</v>
      </c>
      <c r="I610" s="299">
        <v>4</v>
      </c>
      <c r="J610" s="299">
        <v>16</v>
      </c>
      <c r="K610" s="299">
        <v>3</v>
      </c>
      <c r="L610" s="299">
        <v>7.0000000000000007E-2</v>
      </c>
      <c r="M610" s="299">
        <v>2.34</v>
      </c>
      <c r="N610" s="299">
        <v>2.41</v>
      </c>
      <c r="O610" s="299"/>
      <c r="P610" s="299" t="s">
        <v>506</v>
      </c>
      <c r="Q610" s="299">
        <v>1.7</v>
      </c>
      <c r="R610" s="299">
        <v>21.9</v>
      </c>
      <c r="S610" s="300">
        <v>88</v>
      </c>
      <c r="W610" s="309"/>
      <c r="X610" s="309"/>
      <c r="AE610" s="309"/>
      <c r="AF610" s="309"/>
      <c r="AG610" s="309"/>
      <c r="AH610" s="309"/>
      <c r="AI610" s="309"/>
      <c r="AJ610" s="309"/>
      <c r="AK610" s="309"/>
      <c r="AL610" s="309"/>
    </row>
    <row r="611" spans="2:38" ht="15" customHeight="1">
      <c r="B611" s="462"/>
      <c r="C611" s="459"/>
      <c r="D611" s="297" t="s">
        <v>503</v>
      </c>
      <c r="E611" s="298">
        <v>0</v>
      </c>
      <c r="F611" s="299">
        <v>1</v>
      </c>
      <c r="G611" s="299">
        <v>16</v>
      </c>
      <c r="H611" s="299">
        <v>17</v>
      </c>
      <c r="I611" s="299">
        <v>3</v>
      </c>
      <c r="J611" s="299">
        <v>23</v>
      </c>
      <c r="K611" s="299">
        <v>11</v>
      </c>
      <c r="L611" s="299">
        <v>0.08</v>
      </c>
      <c r="M611" s="299">
        <v>2.4700000000000002</v>
      </c>
      <c r="N611" s="299">
        <v>2.5499999999999998</v>
      </c>
      <c r="O611" s="299"/>
      <c r="P611" s="299" t="s">
        <v>498</v>
      </c>
      <c r="Q611" s="299">
        <v>1.7</v>
      </c>
      <c r="R611" s="299">
        <v>21.9</v>
      </c>
      <c r="S611" s="300">
        <v>87</v>
      </c>
      <c r="W611" s="309"/>
      <c r="X611" s="309"/>
      <c r="AE611" s="309"/>
      <c r="AF611" s="309"/>
      <c r="AG611" s="309"/>
      <c r="AH611" s="309"/>
      <c r="AI611" s="309"/>
      <c r="AJ611" s="309"/>
      <c r="AK611" s="309"/>
      <c r="AL611" s="309"/>
    </row>
    <row r="612" spans="2:38" ht="15" customHeight="1">
      <c r="B612" s="462"/>
      <c r="C612" s="459"/>
      <c r="D612" s="297" t="s">
        <v>505</v>
      </c>
      <c r="E612" s="298">
        <v>0</v>
      </c>
      <c r="F612" s="299">
        <v>2</v>
      </c>
      <c r="G612" s="299">
        <v>16</v>
      </c>
      <c r="H612" s="299">
        <v>18</v>
      </c>
      <c r="I612" s="299">
        <v>4</v>
      </c>
      <c r="J612" s="299">
        <v>44</v>
      </c>
      <c r="K612" s="299">
        <v>14</v>
      </c>
      <c r="L612" s="299">
        <v>0.11</v>
      </c>
      <c r="M612" s="299">
        <v>2.37</v>
      </c>
      <c r="N612" s="299">
        <v>2.48</v>
      </c>
      <c r="O612" s="299"/>
      <c r="P612" s="299" t="s">
        <v>498</v>
      </c>
      <c r="Q612" s="299">
        <v>2.4</v>
      </c>
      <c r="R612" s="299">
        <v>24.4</v>
      </c>
      <c r="S612" s="300">
        <v>86</v>
      </c>
      <c r="W612" s="309"/>
      <c r="X612" s="309"/>
      <c r="AE612" s="309"/>
      <c r="AF612" s="309"/>
      <c r="AG612" s="309"/>
      <c r="AH612" s="309"/>
      <c r="AI612" s="309"/>
      <c r="AJ612" s="309"/>
      <c r="AK612" s="309"/>
      <c r="AL612" s="309"/>
    </row>
    <row r="613" spans="2:38" ht="15" customHeight="1">
      <c r="B613" s="462"/>
      <c r="C613" s="459"/>
      <c r="D613" s="297" t="s">
        <v>508</v>
      </c>
      <c r="E613" s="298">
        <v>0</v>
      </c>
      <c r="F613" s="299">
        <v>2</v>
      </c>
      <c r="G613" s="299">
        <v>14</v>
      </c>
      <c r="H613" s="299">
        <v>16</v>
      </c>
      <c r="I613" s="299">
        <v>7</v>
      </c>
      <c r="J613" s="299">
        <v>25</v>
      </c>
      <c r="K613" s="299">
        <v>9</v>
      </c>
      <c r="L613" s="299">
        <v>0.11</v>
      </c>
      <c r="M613" s="299">
        <v>2.2200000000000002</v>
      </c>
      <c r="N613" s="299">
        <v>2.33</v>
      </c>
      <c r="O613" s="299"/>
      <c r="P613" s="299" t="s">
        <v>498</v>
      </c>
      <c r="Q613" s="299">
        <v>2.2000000000000002</v>
      </c>
      <c r="R613" s="299">
        <v>25.9</v>
      </c>
      <c r="S613" s="300">
        <v>78</v>
      </c>
      <c r="W613" s="309"/>
      <c r="X613" s="309"/>
      <c r="AE613" s="309"/>
      <c r="AF613" s="309"/>
      <c r="AG613" s="309"/>
      <c r="AH613" s="309"/>
      <c r="AI613" s="309"/>
      <c r="AJ613" s="309"/>
      <c r="AK613" s="309"/>
      <c r="AL613" s="309"/>
    </row>
    <row r="614" spans="2:38" ht="15" customHeight="1">
      <c r="B614" s="462"/>
      <c r="C614" s="459"/>
      <c r="D614" s="297" t="s">
        <v>510</v>
      </c>
      <c r="E614" s="298">
        <v>0</v>
      </c>
      <c r="F614" s="299">
        <v>1</v>
      </c>
      <c r="G614" s="299">
        <v>13</v>
      </c>
      <c r="H614" s="299">
        <v>14</v>
      </c>
      <c r="I614" s="299">
        <v>11</v>
      </c>
      <c r="J614" s="299">
        <v>19</v>
      </c>
      <c r="K614" s="299">
        <v>10</v>
      </c>
      <c r="L614" s="299">
        <v>0.08</v>
      </c>
      <c r="M614" s="299">
        <v>2.0299999999999998</v>
      </c>
      <c r="N614" s="299">
        <v>2.11</v>
      </c>
      <c r="O614" s="299"/>
      <c r="P614" s="299" t="s">
        <v>498</v>
      </c>
      <c r="Q614" s="299">
        <v>3.5</v>
      </c>
      <c r="R614" s="299">
        <v>27.6</v>
      </c>
      <c r="S614" s="300">
        <v>66</v>
      </c>
      <c r="W614" s="309"/>
      <c r="X614" s="309"/>
      <c r="AE614" s="309"/>
      <c r="AF614" s="309"/>
      <c r="AG614" s="309"/>
      <c r="AH614" s="309"/>
      <c r="AI614" s="309"/>
      <c r="AJ614" s="309"/>
      <c r="AK614" s="309"/>
      <c r="AL614" s="309"/>
    </row>
    <row r="615" spans="2:38" ht="15" customHeight="1">
      <c r="B615" s="462"/>
      <c r="C615" s="459"/>
      <c r="D615" s="297" t="s">
        <v>511</v>
      </c>
      <c r="E615" s="298">
        <v>0</v>
      </c>
      <c r="F615" s="299">
        <v>1</v>
      </c>
      <c r="G615" s="299">
        <v>13</v>
      </c>
      <c r="H615" s="299">
        <v>14</v>
      </c>
      <c r="I615" s="299">
        <v>15</v>
      </c>
      <c r="J615" s="299">
        <v>20</v>
      </c>
      <c r="K615" s="299">
        <v>8</v>
      </c>
      <c r="L615" s="299">
        <v>7.0000000000000007E-2</v>
      </c>
      <c r="M615" s="299">
        <v>1.93</v>
      </c>
      <c r="N615" s="299">
        <v>2</v>
      </c>
      <c r="O615" s="299"/>
      <c r="P615" s="299" t="s">
        <v>498</v>
      </c>
      <c r="Q615" s="299">
        <v>3.1</v>
      </c>
      <c r="R615" s="299">
        <v>28.9</v>
      </c>
      <c r="S615" s="300">
        <v>59</v>
      </c>
      <c r="W615" s="309"/>
      <c r="X615" s="309"/>
      <c r="AE615" s="309"/>
      <c r="AF615" s="309"/>
      <c r="AG615" s="309"/>
      <c r="AH615" s="309"/>
      <c r="AI615" s="309"/>
      <c r="AJ615" s="309"/>
      <c r="AK615" s="309"/>
      <c r="AL615" s="309"/>
    </row>
    <row r="616" spans="2:38" ht="15" customHeight="1" thickBot="1">
      <c r="B616" s="462"/>
      <c r="C616" s="459"/>
      <c r="D616" s="310" t="s">
        <v>512</v>
      </c>
      <c r="E616" s="311">
        <v>0</v>
      </c>
      <c r="F616" s="304">
        <v>1</v>
      </c>
      <c r="G616" s="304">
        <v>13</v>
      </c>
      <c r="H616" s="304">
        <v>14</v>
      </c>
      <c r="I616" s="304">
        <v>16</v>
      </c>
      <c r="J616" s="304">
        <v>18</v>
      </c>
      <c r="K616" s="304">
        <v>13</v>
      </c>
      <c r="L616" s="304">
        <v>0.06</v>
      </c>
      <c r="M616" s="304">
        <v>1.86</v>
      </c>
      <c r="N616" s="304">
        <v>1.92</v>
      </c>
      <c r="O616" s="304"/>
      <c r="P616" s="304" t="s">
        <v>498</v>
      </c>
      <c r="Q616" s="304">
        <v>1.9</v>
      </c>
      <c r="R616" s="304">
        <v>30.2</v>
      </c>
      <c r="S616" s="305">
        <v>53</v>
      </c>
      <c r="W616" s="309"/>
      <c r="X616" s="309"/>
      <c r="AE616" s="309"/>
      <c r="AF616" s="309"/>
      <c r="AG616" s="309"/>
      <c r="AH616" s="309"/>
      <c r="AI616" s="309"/>
      <c r="AJ616" s="309"/>
      <c r="AK616" s="309"/>
      <c r="AL616" s="309"/>
    </row>
    <row r="617" spans="2:38" ht="15" customHeight="1">
      <c r="B617" s="462" t="s">
        <v>537</v>
      </c>
      <c r="C617" s="459"/>
      <c r="D617" s="293" t="s">
        <v>514</v>
      </c>
      <c r="E617" s="294">
        <v>0</v>
      </c>
      <c r="F617" s="295">
        <v>1</v>
      </c>
      <c r="G617" s="295">
        <v>13</v>
      </c>
      <c r="H617" s="295">
        <v>14</v>
      </c>
      <c r="I617" s="295">
        <v>16</v>
      </c>
      <c r="J617" s="295">
        <v>11</v>
      </c>
      <c r="K617" s="295">
        <v>3</v>
      </c>
      <c r="L617" s="295">
        <v>7.0000000000000007E-2</v>
      </c>
      <c r="M617" s="295">
        <v>1.82</v>
      </c>
      <c r="N617" s="295">
        <v>1.89</v>
      </c>
      <c r="O617" s="295"/>
      <c r="P617" s="295" t="s">
        <v>498</v>
      </c>
      <c r="Q617" s="295">
        <v>3.5</v>
      </c>
      <c r="R617" s="295">
        <v>29.9</v>
      </c>
      <c r="S617" s="296">
        <v>57</v>
      </c>
      <c r="W617" s="309"/>
      <c r="X617" s="309"/>
      <c r="AE617" s="309"/>
      <c r="AF617" s="309"/>
      <c r="AG617" s="309"/>
      <c r="AH617" s="309"/>
      <c r="AI617" s="309"/>
      <c r="AJ617" s="309"/>
      <c r="AK617" s="309"/>
      <c r="AL617" s="309"/>
    </row>
    <row r="618" spans="2:38" ht="15" customHeight="1">
      <c r="B618" s="462"/>
      <c r="C618" s="459"/>
      <c r="D618" s="297" t="s">
        <v>516</v>
      </c>
      <c r="E618" s="298">
        <v>0</v>
      </c>
      <c r="F618" s="299">
        <v>1</v>
      </c>
      <c r="G618" s="299">
        <v>12</v>
      </c>
      <c r="H618" s="299">
        <v>13</v>
      </c>
      <c r="I618" s="299">
        <v>16</v>
      </c>
      <c r="J618" s="299">
        <v>12</v>
      </c>
      <c r="K618" s="299">
        <v>13</v>
      </c>
      <c r="L618" s="299">
        <v>7.0000000000000007E-2</v>
      </c>
      <c r="M618" s="299">
        <v>1.79</v>
      </c>
      <c r="N618" s="299">
        <v>1.86</v>
      </c>
      <c r="O618" s="299"/>
      <c r="P618" s="299" t="s">
        <v>498</v>
      </c>
      <c r="Q618" s="299">
        <v>2.8</v>
      </c>
      <c r="R618" s="299">
        <v>31.6</v>
      </c>
      <c r="S618" s="300">
        <v>50</v>
      </c>
      <c r="W618" s="309"/>
      <c r="X618" s="309"/>
      <c r="AE618" s="309"/>
      <c r="AF618" s="309"/>
      <c r="AG618" s="309"/>
      <c r="AH618" s="309"/>
      <c r="AI618" s="309"/>
      <c r="AJ618" s="309"/>
      <c r="AK618" s="309"/>
      <c r="AL618" s="309"/>
    </row>
    <row r="619" spans="2:38" ht="15" customHeight="1">
      <c r="B619" s="462"/>
      <c r="C619" s="459"/>
      <c r="D619" s="297" t="s">
        <v>517</v>
      </c>
      <c r="E619" s="298">
        <v>0</v>
      </c>
      <c r="F619" s="299">
        <v>1</v>
      </c>
      <c r="G619" s="299">
        <v>11</v>
      </c>
      <c r="H619" s="299">
        <v>12</v>
      </c>
      <c r="I619" s="299">
        <v>21</v>
      </c>
      <c r="J619" s="299">
        <v>24</v>
      </c>
      <c r="K619" s="299">
        <v>9</v>
      </c>
      <c r="L619" s="299">
        <v>0.09</v>
      </c>
      <c r="M619" s="299">
        <v>1.79</v>
      </c>
      <c r="N619" s="299">
        <v>1.88</v>
      </c>
      <c r="O619" s="299"/>
      <c r="P619" s="299" t="s">
        <v>534</v>
      </c>
      <c r="Q619" s="299">
        <v>3.7</v>
      </c>
      <c r="R619" s="299">
        <v>31.7</v>
      </c>
      <c r="S619" s="300">
        <v>55</v>
      </c>
      <c r="W619" s="309"/>
      <c r="X619" s="309"/>
      <c r="AE619" s="309"/>
      <c r="AF619" s="309"/>
      <c r="AG619" s="309"/>
      <c r="AH619" s="309"/>
      <c r="AI619" s="309"/>
      <c r="AJ619" s="309"/>
      <c r="AK619" s="309"/>
      <c r="AL619" s="309"/>
    </row>
    <row r="620" spans="2:38" ht="15" customHeight="1">
      <c r="B620" s="462"/>
      <c r="C620" s="459"/>
      <c r="D620" s="297" t="s">
        <v>519</v>
      </c>
      <c r="E620" s="298">
        <v>0</v>
      </c>
      <c r="F620" s="299">
        <v>1</v>
      </c>
      <c r="G620" s="299">
        <v>10</v>
      </c>
      <c r="H620" s="299">
        <v>11</v>
      </c>
      <c r="I620" s="299">
        <v>17</v>
      </c>
      <c r="J620" s="299">
        <v>20</v>
      </c>
      <c r="K620" s="299">
        <v>9</v>
      </c>
      <c r="L620" s="299">
        <v>0.09</v>
      </c>
      <c r="M620" s="299">
        <v>1.78</v>
      </c>
      <c r="N620" s="299">
        <v>1.87</v>
      </c>
      <c r="O620" s="299"/>
      <c r="P620" s="299" t="s">
        <v>534</v>
      </c>
      <c r="Q620" s="299">
        <v>3.8</v>
      </c>
      <c r="R620" s="299">
        <v>31.4</v>
      </c>
      <c r="S620" s="300">
        <v>57</v>
      </c>
      <c r="W620" s="309"/>
      <c r="X620" s="309"/>
      <c r="AE620" s="309"/>
      <c r="AF620" s="309"/>
      <c r="AG620" s="309"/>
      <c r="AH620" s="309"/>
      <c r="AI620" s="309"/>
      <c r="AJ620" s="309"/>
      <c r="AK620" s="309"/>
      <c r="AL620" s="309"/>
    </row>
    <row r="621" spans="2:38" ht="15" customHeight="1">
      <c r="B621" s="462"/>
      <c r="C621" s="459"/>
      <c r="D621" s="297" t="s">
        <v>520</v>
      </c>
      <c r="E621" s="298">
        <v>0</v>
      </c>
      <c r="F621" s="299">
        <v>1</v>
      </c>
      <c r="G621" s="299">
        <v>10</v>
      </c>
      <c r="H621" s="299">
        <v>11</v>
      </c>
      <c r="I621" s="299">
        <v>16</v>
      </c>
      <c r="J621" s="299">
        <v>11</v>
      </c>
      <c r="K621" s="299">
        <v>5</v>
      </c>
      <c r="L621" s="299">
        <v>0.09</v>
      </c>
      <c r="M621" s="299">
        <v>1.78</v>
      </c>
      <c r="N621" s="299">
        <v>1.87</v>
      </c>
      <c r="O621" s="299"/>
      <c r="P621" s="299" t="s">
        <v>534</v>
      </c>
      <c r="Q621" s="299">
        <v>4</v>
      </c>
      <c r="R621" s="299">
        <v>30.4</v>
      </c>
      <c r="S621" s="300">
        <v>59</v>
      </c>
      <c r="W621" s="309"/>
      <c r="X621" s="309"/>
      <c r="AE621" s="309"/>
      <c r="AF621" s="309"/>
      <c r="AG621" s="309"/>
      <c r="AH621" s="309"/>
      <c r="AI621" s="309"/>
      <c r="AJ621" s="309"/>
      <c r="AK621" s="309"/>
      <c r="AL621" s="309"/>
    </row>
    <row r="622" spans="2:38" ht="15" customHeight="1">
      <c r="B622" s="462"/>
      <c r="C622" s="459"/>
      <c r="D622" s="297" t="s">
        <v>521</v>
      </c>
      <c r="E622" s="298">
        <v>0</v>
      </c>
      <c r="F622" s="299">
        <v>1</v>
      </c>
      <c r="G622" s="299">
        <v>10</v>
      </c>
      <c r="H622" s="299">
        <v>11</v>
      </c>
      <c r="I622" s="299">
        <v>17</v>
      </c>
      <c r="J622" s="299">
        <v>14</v>
      </c>
      <c r="K622" s="299">
        <v>4</v>
      </c>
      <c r="L622" s="299">
        <v>0.08</v>
      </c>
      <c r="M622" s="299">
        <v>1.78</v>
      </c>
      <c r="N622" s="299">
        <v>1.86</v>
      </c>
      <c r="O622" s="299"/>
      <c r="P622" s="299" t="s">
        <v>535</v>
      </c>
      <c r="Q622" s="299">
        <v>3.7</v>
      </c>
      <c r="R622" s="299">
        <v>30.3</v>
      </c>
      <c r="S622" s="300">
        <v>61</v>
      </c>
      <c r="W622" s="309"/>
      <c r="X622" s="309"/>
      <c r="AE622" s="309"/>
      <c r="AF622" s="309"/>
      <c r="AG622" s="309"/>
      <c r="AH622" s="309"/>
      <c r="AI622" s="309"/>
      <c r="AJ622" s="309"/>
      <c r="AK622" s="309"/>
      <c r="AL622" s="309"/>
    </row>
    <row r="623" spans="2:38" ht="15" customHeight="1">
      <c r="B623" s="462"/>
      <c r="C623" s="459"/>
      <c r="D623" s="297" t="s">
        <v>522</v>
      </c>
      <c r="E623" s="298">
        <v>0</v>
      </c>
      <c r="F623" s="299">
        <v>1</v>
      </c>
      <c r="G623" s="299">
        <v>10</v>
      </c>
      <c r="H623" s="299">
        <v>11</v>
      </c>
      <c r="I623" s="299">
        <v>15</v>
      </c>
      <c r="J623" s="299">
        <v>12</v>
      </c>
      <c r="K623" s="299">
        <v>6</v>
      </c>
      <c r="L623" s="299">
        <v>0.08</v>
      </c>
      <c r="M623" s="299">
        <v>1.78</v>
      </c>
      <c r="N623" s="299">
        <v>1.86</v>
      </c>
      <c r="O623" s="299"/>
      <c r="P623" s="299" t="s">
        <v>534</v>
      </c>
      <c r="Q623" s="299">
        <v>3.2</v>
      </c>
      <c r="R623" s="299">
        <v>29.4</v>
      </c>
      <c r="S623" s="300">
        <v>58</v>
      </c>
      <c r="W623" s="309"/>
      <c r="X623" s="309"/>
      <c r="AE623" s="309"/>
      <c r="AF623" s="309"/>
      <c r="AG623" s="309"/>
      <c r="AH623" s="309"/>
      <c r="AI623" s="309"/>
      <c r="AJ623" s="309"/>
      <c r="AK623" s="309"/>
      <c r="AL623" s="309"/>
    </row>
    <row r="624" spans="2:38" ht="15" customHeight="1">
      <c r="B624" s="462"/>
      <c r="C624" s="459"/>
      <c r="D624" s="297" t="s">
        <v>523</v>
      </c>
      <c r="E624" s="298">
        <v>0</v>
      </c>
      <c r="F624" s="299">
        <v>1</v>
      </c>
      <c r="G624" s="299">
        <v>11</v>
      </c>
      <c r="H624" s="299">
        <v>12</v>
      </c>
      <c r="I624" s="299">
        <v>15</v>
      </c>
      <c r="J624" s="299">
        <v>16</v>
      </c>
      <c r="K624" s="299">
        <v>3</v>
      </c>
      <c r="L624" s="299">
        <v>7.0000000000000007E-2</v>
      </c>
      <c r="M624" s="299">
        <v>1.78</v>
      </c>
      <c r="N624" s="299">
        <v>1.85</v>
      </c>
      <c r="O624" s="299"/>
      <c r="P624" s="299" t="s">
        <v>535</v>
      </c>
      <c r="Q624" s="299">
        <v>3.1</v>
      </c>
      <c r="R624" s="299">
        <v>28</v>
      </c>
      <c r="S624" s="300">
        <v>61</v>
      </c>
      <c r="W624" s="309"/>
      <c r="X624" s="309"/>
      <c r="AE624" s="309"/>
      <c r="AF624" s="309"/>
      <c r="AG624" s="309"/>
      <c r="AH624" s="309"/>
      <c r="AI624" s="309"/>
      <c r="AJ624" s="309"/>
      <c r="AK624" s="309"/>
      <c r="AL624" s="309"/>
    </row>
    <row r="625" spans="2:52" ht="15" customHeight="1">
      <c r="B625" s="462"/>
      <c r="C625" s="459"/>
      <c r="D625" s="297" t="s">
        <v>524</v>
      </c>
      <c r="E625" s="298">
        <v>0</v>
      </c>
      <c r="F625" s="299">
        <v>0</v>
      </c>
      <c r="G625" s="299">
        <v>10</v>
      </c>
      <c r="H625" s="299">
        <v>10</v>
      </c>
      <c r="I625" s="299">
        <v>15</v>
      </c>
      <c r="J625" s="299">
        <v>12</v>
      </c>
      <c r="K625" s="299">
        <v>9</v>
      </c>
      <c r="L625" s="299">
        <v>0.06</v>
      </c>
      <c r="M625" s="299">
        <v>1.79</v>
      </c>
      <c r="N625" s="299">
        <v>1.85</v>
      </c>
      <c r="O625" s="299"/>
      <c r="P625" s="299" t="s">
        <v>534</v>
      </c>
      <c r="Q625" s="299">
        <v>1.8</v>
      </c>
      <c r="R625" s="299">
        <v>26.7</v>
      </c>
      <c r="S625" s="300">
        <v>67</v>
      </c>
      <c r="W625" s="309"/>
      <c r="X625" s="309"/>
      <c r="AE625" s="309"/>
      <c r="AF625" s="309"/>
      <c r="AG625" s="309"/>
      <c r="AH625" s="309"/>
      <c r="AI625" s="309"/>
      <c r="AJ625" s="309"/>
      <c r="AK625" s="309"/>
      <c r="AL625" s="309"/>
    </row>
    <row r="626" spans="2:52" ht="15" customHeight="1">
      <c r="B626" s="462"/>
      <c r="C626" s="459"/>
      <c r="D626" s="297" t="s">
        <v>525</v>
      </c>
      <c r="E626" s="298">
        <v>0</v>
      </c>
      <c r="F626" s="299">
        <v>0</v>
      </c>
      <c r="G626" s="299">
        <v>8</v>
      </c>
      <c r="H626" s="299">
        <v>8</v>
      </c>
      <c r="I626" s="299">
        <v>13</v>
      </c>
      <c r="J626" s="299">
        <v>14</v>
      </c>
      <c r="K626" s="299">
        <v>7</v>
      </c>
      <c r="L626" s="299">
        <v>0.06</v>
      </c>
      <c r="M626" s="299">
        <v>1.79</v>
      </c>
      <c r="N626" s="299">
        <v>1.85</v>
      </c>
      <c r="O626" s="299"/>
      <c r="P626" s="299" t="s">
        <v>506</v>
      </c>
      <c r="Q626" s="299">
        <v>2</v>
      </c>
      <c r="R626" s="299">
        <v>25.6</v>
      </c>
      <c r="S626" s="300">
        <v>72</v>
      </c>
      <c r="W626" s="309"/>
      <c r="X626" s="309"/>
      <c r="AE626" s="309"/>
      <c r="AF626" s="309"/>
      <c r="AG626" s="309"/>
      <c r="AH626" s="309"/>
      <c r="AI626" s="309"/>
      <c r="AJ626" s="309"/>
      <c r="AK626" s="309"/>
      <c r="AL626" s="309"/>
    </row>
    <row r="627" spans="2:52" ht="15" customHeight="1">
      <c r="B627" s="462"/>
      <c r="C627" s="459"/>
      <c r="D627" s="297" t="s">
        <v>526</v>
      </c>
      <c r="E627" s="298">
        <v>0</v>
      </c>
      <c r="F627" s="299">
        <v>0</v>
      </c>
      <c r="G627" s="299">
        <v>9</v>
      </c>
      <c r="H627" s="299">
        <v>9</v>
      </c>
      <c r="I627" s="299">
        <v>11</v>
      </c>
      <c r="J627" s="299">
        <v>21</v>
      </c>
      <c r="K627" s="299">
        <v>8</v>
      </c>
      <c r="L627" s="299">
        <v>0.06</v>
      </c>
      <c r="M627" s="299">
        <v>1.8</v>
      </c>
      <c r="N627" s="299">
        <v>1.86</v>
      </c>
      <c r="O627" s="299"/>
      <c r="P627" s="299" t="s">
        <v>506</v>
      </c>
      <c r="Q627" s="299">
        <v>2.8</v>
      </c>
      <c r="R627" s="299">
        <v>25.6</v>
      </c>
      <c r="S627" s="300">
        <v>72</v>
      </c>
      <c r="W627" s="309"/>
      <c r="X627" s="309"/>
      <c r="AE627" s="309"/>
      <c r="AF627" s="309"/>
      <c r="AG627" s="309"/>
      <c r="AH627" s="309"/>
      <c r="AI627" s="309"/>
      <c r="AJ627" s="309"/>
      <c r="AK627" s="309"/>
      <c r="AL627" s="309"/>
    </row>
    <row r="628" spans="2:52" ht="15" customHeight="1">
      <c r="B628" s="462"/>
      <c r="C628" s="459"/>
      <c r="D628" s="297" t="s">
        <v>527</v>
      </c>
      <c r="E628" s="298">
        <v>0</v>
      </c>
      <c r="F628" s="299">
        <v>1</v>
      </c>
      <c r="G628" s="299">
        <v>11</v>
      </c>
      <c r="H628" s="299">
        <v>12</v>
      </c>
      <c r="I628" s="299">
        <v>9</v>
      </c>
      <c r="J628" s="299">
        <v>22</v>
      </c>
      <c r="K628" s="299">
        <v>6</v>
      </c>
      <c r="L628" s="299">
        <v>7.0000000000000007E-2</v>
      </c>
      <c r="M628" s="299">
        <v>1.85</v>
      </c>
      <c r="N628" s="299">
        <v>1.92</v>
      </c>
      <c r="O628" s="299"/>
      <c r="P628" s="299" t="s">
        <v>506</v>
      </c>
      <c r="Q628" s="299">
        <v>2.2999999999999998</v>
      </c>
      <c r="R628" s="299">
        <v>25.7</v>
      </c>
      <c r="S628" s="300">
        <v>71</v>
      </c>
      <c r="W628" s="309"/>
      <c r="X628" s="309"/>
      <c r="AE628" s="309"/>
      <c r="AF628" s="309"/>
      <c r="AG628" s="309"/>
      <c r="AH628" s="309"/>
      <c r="AI628" s="309"/>
      <c r="AJ628" s="309"/>
      <c r="AK628" s="309"/>
      <c r="AL628" s="309"/>
    </row>
    <row r="629" spans="2:52" ht="15" customHeight="1">
      <c r="B629" s="462"/>
      <c r="C629" s="459"/>
      <c r="D629" s="297" t="s">
        <v>528</v>
      </c>
      <c r="E629" s="298">
        <v>0</v>
      </c>
      <c r="F629" s="299">
        <v>1</v>
      </c>
      <c r="G629" s="299">
        <v>11</v>
      </c>
      <c r="H629" s="299">
        <v>12</v>
      </c>
      <c r="I629" s="299">
        <v>9</v>
      </c>
      <c r="J629" s="299">
        <v>22</v>
      </c>
      <c r="K629" s="299">
        <v>8</v>
      </c>
      <c r="L629" s="299">
        <v>0.06</v>
      </c>
      <c r="M629" s="299">
        <v>1.82</v>
      </c>
      <c r="N629" s="299">
        <v>1.88</v>
      </c>
      <c r="O629" s="299"/>
      <c r="P629" s="299" t="s">
        <v>498</v>
      </c>
      <c r="Q629" s="299">
        <v>1.1000000000000001</v>
      </c>
      <c r="R629" s="299">
        <v>24.2</v>
      </c>
      <c r="S629" s="300">
        <v>76</v>
      </c>
      <c r="W629" s="309"/>
      <c r="X629" s="309"/>
      <c r="AE629" s="309"/>
      <c r="AF629" s="309"/>
      <c r="AG629" s="309"/>
      <c r="AH629" s="309"/>
      <c r="AI629" s="309"/>
      <c r="AJ629" s="309"/>
      <c r="AK629" s="309"/>
      <c r="AL629" s="309"/>
    </row>
    <row r="630" spans="2:52" ht="15" customHeight="1">
      <c r="B630" s="462"/>
      <c r="C630" s="460"/>
      <c r="D630" s="297" t="s">
        <v>529</v>
      </c>
      <c r="E630" s="298">
        <v>0</v>
      </c>
      <c r="F630" s="299">
        <v>1</v>
      </c>
      <c r="G630" s="299">
        <v>11</v>
      </c>
      <c r="H630" s="299">
        <v>12</v>
      </c>
      <c r="I630" s="299">
        <v>7</v>
      </c>
      <c r="J630" s="299">
        <v>21</v>
      </c>
      <c r="K630" s="299">
        <v>6</v>
      </c>
      <c r="L630" s="299">
        <v>0.06</v>
      </c>
      <c r="M630" s="299">
        <v>1.84</v>
      </c>
      <c r="N630" s="299">
        <v>1.9</v>
      </c>
      <c r="O630" s="299"/>
      <c r="P630" s="299" t="s">
        <v>506</v>
      </c>
      <c r="Q630" s="299">
        <v>2.2000000000000002</v>
      </c>
      <c r="R630" s="299">
        <v>24.2</v>
      </c>
      <c r="S630" s="300">
        <v>78</v>
      </c>
      <c r="W630" s="309"/>
      <c r="X630" s="309"/>
      <c r="AE630" s="309"/>
      <c r="AF630" s="309"/>
      <c r="AG630" s="309"/>
      <c r="AH630" s="309"/>
      <c r="AI630" s="309"/>
      <c r="AJ630" s="309"/>
      <c r="AK630" s="309"/>
      <c r="AL630" s="309"/>
    </row>
    <row r="631" spans="2:52" ht="15" customHeight="1">
      <c r="B631" s="462"/>
      <c r="C631" s="458">
        <v>42583</v>
      </c>
      <c r="D631" s="297" t="s">
        <v>492</v>
      </c>
      <c r="E631" s="298">
        <v>0</v>
      </c>
      <c r="F631" s="299">
        <v>1</v>
      </c>
      <c r="G631" s="299">
        <v>12</v>
      </c>
      <c r="H631" s="299">
        <v>13</v>
      </c>
      <c r="I631" s="299">
        <v>5</v>
      </c>
      <c r="J631" s="299">
        <v>14</v>
      </c>
      <c r="K631" s="299">
        <v>10</v>
      </c>
      <c r="L631" s="299">
        <v>0.06</v>
      </c>
      <c r="M631" s="299">
        <v>1.93</v>
      </c>
      <c r="N631" s="299">
        <v>1.99</v>
      </c>
      <c r="O631" s="299"/>
      <c r="P631" s="299" t="s">
        <v>493</v>
      </c>
      <c r="Q631" s="299">
        <v>0.8</v>
      </c>
      <c r="R631" s="299">
        <v>24.2</v>
      </c>
      <c r="S631" s="300">
        <v>77</v>
      </c>
      <c r="W631" s="309"/>
      <c r="X631" s="309"/>
      <c r="AE631" s="309"/>
      <c r="AF631" s="309"/>
      <c r="AG631" s="309"/>
      <c r="AH631" s="309"/>
      <c r="AI631" s="309"/>
      <c r="AJ631" s="309"/>
      <c r="AK631" s="309"/>
      <c r="AL631" s="309"/>
    </row>
    <row r="632" spans="2:52" ht="15" customHeight="1">
      <c r="B632" s="462"/>
      <c r="C632" s="459"/>
      <c r="D632" s="297" t="s">
        <v>495</v>
      </c>
      <c r="E632" s="298">
        <v>0</v>
      </c>
      <c r="F632" s="299">
        <v>1</v>
      </c>
      <c r="G632" s="299">
        <v>13</v>
      </c>
      <c r="H632" s="299">
        <v>14</v>
      </c>
      <c r="I632" s="299">
        <v>3</v>
      </c>
      <c r="J632" s="299">
        <v>20</v>
      </c>
      <c r="K632" s="299">
        <v>5</v>
      </c>
      <c r="L632" s="299">
        <v>7.0000000000000007E-2</v>
      </c>
      <c r="M632" s="299">
        <v>2.16</v>
      </c>
      <c r="N632" s="299">
        <v>2.23</v>
      </c>
      <c r="O632" s="299"/>
      <c r="P632" s="299" t="s">
        <v>498</v>
      </c>
      <c r="Q632" s="299">
        <v>1.7</v>
      </c>
      <c r="R632" s="299">
        <v>24.2</v>
      </c>
      <c r="S632" s="300">
        <v>76</v>
      </c>
      <c r="W632" s="309"/>
      <c r="X632" s="309"/>
      <c r="AE632" s="309"/>
      <c r="AF632" s="309"/>
      <c r="AG632" s="309"/>
      <c r="AH632" s="309"/>
      <c r="AI632" s="309"/>
      <c r="AJ632" s="309"/>
      <c r="AK632" s="309"/>
      <c r="AL632" s="309"/>
    </row>
    <row r="633" spans="2:52" ht="15" customHeight="1">
      <c r="B633" s="462"/>
      <c r="C633" s="459"/>
      <c r="D633" s="297" t="s">
        <v>497</v>
      </c>
      <c r="E633" s="298">
        <v>0</v>
      </c>
      <c r="F633" s="299">
        <v>1</v>
      </c>
      <c r="G633" s="299">
        <v>15</v>
      </c>
      <c r="H633" s="299">
        <v>16</v>
      </c>
      <c r="I633" s="299">
        <v>3</v>
      </c>
      <c r="J633" s="299">
        <v>15</v>
      </c>
      <c r="K633" s="299">
        <v>2</v>
      </c>
      <c r="L633" s="299">
        <v>0.06</v>
      </c>
      <c r="M633" s="299">
        <v>2.1800000000000002</v>
      </c>
      <c r="N633" s="299">
        <v>2.2400000000000002</v>
      </c>
      <c r="O633" s="299"/>
      <c r="P633" s="299" t="s">
        <v>493</v>
      </c>
      <c r="Q633" s="299">
        <v>1.4</v>
      </c>
      <c r="R633" s="299">
        <v>24.3</v>
      </c>
      <c r="S633" s="300">
        <v>76</v>
      </c>
      <c r="W633" s="309"/>
      <c r="X633" s="309"/>
      <c r="AC633" s="309"/>
      <c r="AE633" s="309"/>
      <c r="AF633" s="309"/>
      <c r="AG633" s="309"/>
      <c r="AH633" s="309"/>
      <c r="AI633" s="309"/>
      <c r="AJ633" s="309"/>
      <c r="AK633" s="309"/>
      <c r="AL633" s="309"/>
    </row>
    <row r="634" spans="2:52" ht="15" customHeight="1">
      <c r="B634" s="462"/>
      <c r="C634" s="459"/>
      <c r="D634" s="297" t="s">
        <v>500</v>
      </c>
      <c r="E634" s="298">
        <v>0</v>
      </c>
      <c r="F634" s="299">
        <v>1</v>
      </c>
      <c r="G634" s="299">
        <v>17</v>
      </c>
      <c r="H634" s="299">
        <v>18</v>
      </c>
      <c r="I634" s="299">
        <v>3</v>
      </c>
      <c r="J634" s="299">
        <v>16</v>
      </c>
      <c r="K634" s="299">
        <v>5</v>
      </c>
      <c r="L634" s="299">
        <v>0.06</v>
      </c>
      <c r="M634" s="299">
        <v>2.1</v>
      </c>
      <c r="N634" s="299">
        <v>2.16</v>
      </c>
      <c r="O634" s="299"/>
      <c r="P634" s="299" t="s">
        <v>506</v>
      </c>
      <c r="Q634" s="299">
        <v>1.7</v>
      </c>
      <c r="R634" s="299">
        <v>23.5</v>
      </c>
      <c r="S634" s="300">
        <v>76</v>
      </c>
      <c r="W634" s="309"/>
      <c r="X634" s="309"/>
      <c r="AC634" s="309"/>
      <c r="AE634" s="309"/>
      <c r="AF634" s="309"/>
      <c r="AG634" s="309"/>
      <c r="AH634" s="309"/>
      <c r="AI634" s="309"/>
      <c r="AJ634" s="309"/>
      <c r="AK634" s="309"/>
      <c r="AL634" s="309"/>
    </row>
    <row r="635" spans="2:52" ht="15" customHeight="1">
      <c r="B635" s="462"/>
      <c r="C635" s="459"/>
      <c r="D635" s="297" t="s">
        <v>503</v>
      </c>
      <c r="E635" s="298">
        <v>0</v>
      </c>
      <c r="F635" s="299">
        <v>2</v>
      </c>
      <c r="G635" s="299">
        <v>17</v>
      </c>
      <c r="H635" s="299">
        <v>19</v>
      </c>
      <c r="I635" s="299">
        <v>2</v>
      </c>
      <c r="J635" s="299">
        <v>16</v>
      </c>
      <c r="K635" s="299">
        <v>12</v>
      </c>
      <c r="L635" s="299">
        <v>0.09</v>
      </c>
      <c r="M635" s="299">
        <v>2.12</v>
      </c>
      <c r="N635" s="299">
        <v>2.21</v>
      </c>
      <c r="O635" s="299"/>
      <c r="P635" s="299" t="s">
        <v>498</v>
      </c>
      <c r="Q635" s="299">
        <v>1.7</v>
      </c>
      <c r="R635" s="299">
        <v>23.9</v>
      </c>
      <c r="S635" s="300">
        <v>77</v>
      </c>
      <c r="W635" s="309"/>
      <c r="X635" s="309"/>
      <c r="AC635" s="309"/>
      <c r="AD635" s="309"/>
      <c r="AE635" s="309"/>
      <c r="AF635" s="309"/>
      <c r="AG635" s="309"/>
      <c r="AH635" s="309"/>
      <c r="AI635" s="309"/>
      <c r="AJ635" s="309"/>
      <c r="AK635" s="309"/>
      <c r="AL635" s="309"/>
      <c r="AM635" s="309"/>
      <c r="AN635" s="309"/>
      <c r="AO635" s="309"/>
      <c r="AP635" s="309"/>
      <c r="AQ635" s="309"/>
      <c r="AR635" s="309"/>
      <c r="AS635" s="309"/>
      <c r="AT635" s="309"/>
      <c r="AU635" s="309"/>
      <c r="AV635" s="309"/>
      <c r="AW635" s="309"/>
      <c r="AX635" s="309"/>
      <c r="AY635" s="309"/>
      <c r="AZ635" s="309"/>
    </row>
    <row r="636" spans="2:52" ht="15" customHeight="1">
      <c r="B636" s="462"/>
      <c r="C636" s="459"/>
      <c r="D636" s="297" t="s">
        <v>505</v>
      </c>
      <c r="E636" s="298">
        <v>0</v>
      </c>
      <c r="F636" s="299">
        <v>3</v>
      </c>
      <c r="G636" s="299">
        <v>17</v>
      </c>
      <c r="H636" s="299">
        <v>20</v>
      </c>
      <c r="I636" s="299">
        <v>2</v>
      </c>
      <c r="J636" s="299">
        <v>18</v>
      </c>
      <c r="K636" s="299">
        <v>5</v>
      </c>
      <c r="L636" s="299">
        <v>0.08</v>
      </c>
      <c r="M636" s="299">
        <v>2.23</v>
      </c>
      <c r="N636" s="299">
        <v>2.31</v>
      </c>
      <c r="O636" s="299"/>
      <c r="P636" s="299" t="s">
        <v>498</v>
      </c>
      <c r="Q636" s="299">
        <v>1.7</v>
      </c>
      <c r="R636" s="299">
        <v>24.4</v>
      </c>
      <c r="S636" s="300">
        <v>75</v>
      </c>
      <c r="W636" s="309"/>
      <c r="X636" s="309"/>
      <c r="AC636" s="309"/>
      <c r="AD636" s="309"/>
      <c r="AE636" s="309"/>
      <c r="AF636" s="309"/>
      <c r="AG636" s="309"/>
      <c r="AH636" s="309"/>
      <c r="AI636" s="309"/>
      <c r="AJ636" s="309"/>
      <c r="AK636" s="309"/>
      <c r="AL636" s="309"/>
      <c r="AM636" s="309"/>
      <c r="AN636" s="309"/>
      <c r="AO636" s="309"/>
      <c r="AP636" s="309"/>
      <c r="AQ636" s="309"/>
      <c r="AR636" s="309"/>
      <c r="AS636" s="309"/>
      <c r="AT636" s="309"/>
      <c r="AU636" s="309"/>
      <c r="AV636" s="309"/>
      <c r="AW636" s="309"/>
      <c r="AX636" s="309"/>
      <c r="AY636" s="309"/>
      <c r="AZ636" s="309"/>
    </row>
    <row r="637" spans="2:52" ht="15" customHeight="1">
      <c r="B637" s="462"/>
      <c r="C637" s="459"/>
      <c r="D637" s="297" t="s">
        <v>508</v>
      </c>
      <c r="E637" s="298">
        <v>0</v>
      </c>
      <c r="F637" s="299">
        <v>4</v>
      </c>
      <c r="G637" s="299">
        <v>16</v>
      </c>
      <c r="H637" s="299">
        <v>20</v>
      </c>
      <c r="I637" s="299">
        <v>5</v>
      </c>
      <c r="J637" s="299">
        <v>20</v>
      </c>
      <c r="K637" s="299">
        <v>7</v>
      </c>
      <c r="L637" s="299">
        <v>0.08</v>
      </c>
      <c r="M637" s="299">
        <v>2.15</v>
      </c>
      <c r="N637" s="299">
        <v>2.23</v>
      </c>
      <c r="O637" s="299"/>
      <c r="P637" s="299" t="s">
        <v>506</v>
      </c>
      <c r="Q637" s="299">
        <v>2.8</v>
      </c>
      <c r="R637" s="299">
        <v>26.3</v>
      </c>
      <c r="S637" s="300">
        <v>77</v>
      </c>
      <c r="W637" s="309"/>
      <c r="X637" s="309"/>
      <c r="AC637" s="309"/>
      <c r="AD637" s="309"/>
      <c r="AE637" s="309"/>
      <c r="AF637" s="309"/>
      <c r="AG637" s="309"/>
      <c r="AH637" s="309"/>
      <c r="AI637" s="309"/>
      <c r="AJ637" s="309"/>
      <c r="AK637" s="309"/>
      <c r="AL637" s="309"/>
      <c r="AM637" s="309"/>
      <c r="AN637" s="309"/>
      <c r="AO637" s="309"/>
      <c r="AP637" s="309"/>
      <c r="AQ637" s="309"/>
      <c r="AR637" s="309"/>
      <c r="AS637" s="309"/>
      <c r="AT637" s="309"/>
      <c r="AU637" s="309"/>
      <c r="AV637" s="309"/>
      <c r="AW637" s="309"/>
      <c r="AX637" s="309"/>
      <c r="AY637" s="309"/>
      <c r="AZ637" s="309"/>
    </row>
    <row r="638" spans="2:52" ht="15" customHeight="1">
      <c r="B638" s="462"/>
      <c r="C638" s="459"/>
      <c r="D638" s="297" t="s">
        <v>510</v>
      </c>
      <c r="E638" s="298">
        <v>0</v>
      </c>
      <c r="F638" s="299">
        <v>3</v>
      </c>
      <c r="G638" s="299">
        <v>15</v>
      </c>
      <c r="H638" s="299">
        <v>18</v>
      </c>
      <c r="I638" s="299">
        <v>7</v>
      </c>
      <c r="J638" s="299">
        <v>22</v>
      </c>
      <c r="K638" s="299">
        <v>8</v>
      </c>
      <c r="L638" s="299">
        <v>7.0000000000000007E-2</v>
      </c>
      <c r="M638" s="299">
        <v>1.96</v>
      </c>
      <c r="N638" s="299">
        <v>2.0299999999999998</v>
      </c>
      <c r="O638" s="299"/>
      <c r="P638" s="299" t="s">
        <v>498</v>
      </c>
      <c r="Q638" s="299">
        <v>2.8</v>
      </c>
      <c r="R638" s="299">
        <v>27.4</v>
      </c>
      <c r="S638" s="300">
        <v>68</v>
      </c>
      <c r="W638" s="309"/>
      <c r="X638" s="309"/>
      <c r="AC638" s="309"/>
      <c r="AD638" s="309"/>
      <c r="AE638" s="309"/>
      <c r="AF638" s="309"/>
      <c r="AG638" s="309"/>
      <c r="AH638" s="309"/>
      <c r="AI638" s="309"/>
      <c r="AJ638" s="309"/>
      <c r="AK638" s="309"/>
      <c r="AL638" s="309"/>
      <c r="AM638" s="309"/>
      <c r="AN638" s="309"/>
      <c r="AO638" s="309"/>
      <c r="AP638" s="309"/>
      <c r="AQ638" s="309"/>
      <c r="AR638" s="309"/>
      <c r="AS638" s="309"/>
      <c r="AT638" s="309"/>
      <c r="AU638" s="309"/>
      <c r="AV638" s="309"/>
      <c r="AW638" s="309"/>
      <c r="AX638" s="309"/>
      <c r="AY638" s="309"/>
      <c r="AZ638" s="309"/>
    </row>
    <row r="639" spans="2:52" ht="15" customHeight="1">
      <c r="B639" s="462"/>
      <c r="C639" s="459"/>
      <c r="D639" s="297" t="s">
        <v>511</v>
      </c>
      <c r="E639" s="298">
        <v>0</v>
      </c>
      <c r="F639" s="299">
        <v>2</v>
      </c>
      <c r="G639" s="299">
        <v>15</v>
      </c>
      <c r="H639" s="299">
        <v>17</v>
      </c>
      <c r="I639" s="299">
        <v>12</v>
      </c>
      <c r="J639" s="299">
        <v>19</v>
      </c>
      <c r="K639" s="299">
        <v>2</v>
      </c>
      <c r="L639" s="299">
        <v>0.08</v>
      </c>
      <c r="M639" s="299">
        <v>1.89</v>
      </c>
      <c r="N639" s="299">
        <v>1.97</v>
      </c>
      <c r="O639" s="299"/>
      <c r="P639" s="299" t="s">
        <v>498</v>
      </c>
      <c r="Q639" s="299">
        <v>3</v>
      </c>
      <c r="R639" s="299">
        <v>28.9</v>
      </c>
      <c r="S639" s="300">
        <v>65</v>
      </c>
      <c r="W639" s="309"/>
      <c r="X639" s="309"/>
      <c r="AC639" s="309"/>
      <c r="AE639" s="309"/>
      <c r="AF639" s="309"/>
      <c r="AG639" s="309"/>
      <c r="AH639" s="309"/>
      <c r="AI639" s="309"/>
      <c r="AJ639" s="309"/>
      <c r="AK639" s="309"/>
      <c r="AL639" s="309"/>
    </row>
    <row r="640" spans="2:52" ht="15" customHeight="1" thickBot="1">
      <c r="B640" s="462"/>
      <c r="C640" s="459"/>
      <c r="D640" s="310" t="s">
        <v>512</v>
      </c>
      <c r="E640" s="311">
        <v>0</v>
      </c>
      <c r="F640" s="304">
        <v>2</v>
      </c>
      <c r="G640" s="304">
        <v>16</v>
      </c>
      <c r="H640" s="304">
        <v>18</v>
      </c>
      <c r="I640" s="304">
        <v>15</v>
      </c>
      <c r="J640" s="304">
        <v>12</v>
      </c>
      <c r="K640" s="304">
        <v>6</v>
      </c>
      <c r="L640" s="304">
        <v>7.0000000000000007E-2</v>
      </c>
      <c r="M640" s="304">
        <v>1.81</v>
      </c>
      <c r="N640" s="304">
        <v>1.88</v>
      </c>
      <c r="O640" s="304"/>
      <c r="P640" s="304" t="s">
        <v>506</v>
      </c>
      <c r="Q640" s="304">
        <v>2.4</v>
      </c>
      <c r="R640" s="304">
        <v>29.4</v>
      </c>
      <c r="S640" s="305">
        <v>58</v>
      </c>
      <c r="W640" s="309"/>
      <c r="X640" s="309"/>
      <c r="AE640" s="309"/>
      <c r="AF640" s="309"/>
      <c r="AG640" s="309"/>
      <c r="AH640" s="309"/>
      <c r="AI640" s="309"/>
      <c r="AJ640" s="309"/>
      <c r="AK640" s="309"/>
      <c r="AL640" s="309"/>
    </row>
    <row r="641" spans="2:52" ht="15" customHeight="1">
      <c r="B641" s="462"/>
      <c r="C641" s="459"/>
      <c r="D641" s="293" t="s">
        <v>514</v>
      </c>
      <c r="E641" s="294">
        <v>0</v>
      </c>
      <c r="F641" s="295">
        <v>2</v>
      </c>
      <c r="G641" s="295">
        <v>16</v>
      </c>
      <c r="H641" s="295">
        <v>18</v>
      </c>
      <c r="I641" s="295">
        <v>18</v>
      </c>
      <c r="J641" s="295">
        <v>15</v>
      </c>
      <c r="K641" s="295">
        <v>6</v>
      </c>
      <c r="L641" s="295">
        <v>0.08</v>
      </c>
      <c r="M641" s="295">
        <v>1.8</v>
      </c>
      <c r="N641" s="295">
        <v>1.88</v>
      </c>
      <c r="O641" s="295"/>
      <c r="P641" s="295" t="s">
        <v>493</v>
      </c>
      <c r="Q641" s="295">
        <v>3.9</v>
      </c>
      <c r="R641" s="295">
        <v>30.9</v>
      </c>
      <c r="S641" s="296">
        <v>55</v>
      </c>
      <c r="W641" s="309"/>
      <c r="X641" s="309"/>
      <c r="AC641" s="309"/>
      <c r="AD641" s="309"/>
      <c r="AE641" s="309"/>
      <c r="AF641" s="309"/>
      <c r="AG641" s="309"/>
      <c r="AH641" s="309"/>
      <c r="AI641" s="309"/>
      <c r="AJ641" s="309"/>
      <c r="AK641" s="309"/>
      <c r="AL641" s="309"/>
      <c r="AM641" s="309"/>
      <c r="AN641" s="309"/>
      <c r="AO641" s="309"/>
      <c r="AP641" s="309"/>
      <c r="AQ641" s="309"/>
      <c r="AR641" s="309"/>
      <c r="AS641" s="309"/>
      <c r="AT641" s="309"/>
      <c r="AU641" s="309"/>
      <c r="AV641" s="309"/>
      <c r="AW641" s="309"/>
      <c r="AX641" s="309"/>
      <c r="AY641" s="309"/>
      <c r="AZ641" s="309"/>
    </row>
    <row r="642" spans="2:52" ht="15" customHeight="1">
      <c r="B642" s="462"/>
      <c r="C642" s="459"/>
      <c r="D642" s="297" t="s">
        <v>516</v>
      </c>
      <c r="E642" s="298">
        <v>0</v>
      </c>
      <c r="F642" s="299">
        <v>2</v>
      </c>
      <c r="G642" s="299">
        <v>16</v>
      </c>
      <c r="H642" s="299">
        <v>18</v>
      </c>
      <c r="I642" s="299">
        <v>21</v>
      </c>
      <c r="J642" s="299">
        <v>15</v>
      </c>
      <c r="K642" s="299">
        <v>4</v>
      </c>
      <c r="L642" s="299">
        <v>0.09</v>
      </c>
      <c r="M642" s="299">
        <v>1.8</v>
      </c>
      <c r="N642" s="299">
        <v>1.89</v>
      </c>
      <c r="O642" s="299"/>
      <c r="P642" s="299" t="s">
        <v>498</v>
      </c>
      <c r="Q642" s="299">
        <v>3.3</v>
      </c>
      <c r="R642" s="299">
        <v>31.9</v>
      </c>
      <c r="S642" s="300">
        <v>56</v>
      </c>
      <c r="W642" s="309"/>
      <c r="X642" s="309"/>
      <c r="AC642" s="309"/>
      <c r="AE642" s="309"/>
      <c r="AF642" s="309"/>
      <c r="AG642" s="309"/>
      <c r="AH642" s="309"/>
      <c r="AI642" s="309"/>
      <c r="AJ642" s="309"/>
      <c r="AK642" s="309"/>
      <c r="AL642" s="309"/>
      <c r="AM642" s="309"/>
      <c r="AN642" s="309"/>
      <c r="AO642" s="309"/>
      <c r="AP642" s="309"/>
      <c r="AQ642" s="309"/>
      <c r="AR642" s="309"/>
      <c r="AS642" s="309"/>
      <c r="AT642" s="309"/>
      <c r="AU642" s="309"/>
      <c r="AV642" s="309"/>
      <c r="AW642" s="309"/>
      <c r="AX642" s="309"/>
      <c r="AY642" s="309"/>
      <c r="AZ642" s="309"/>
    </row>
    <row r="643" spans="2:52" ht="15" customHeight="1">
      <c r="B643" s="462"/>
      <c r="C643" s="459"/>
      <c r="D643" s="297" t="s">
        <v>517</v>
      </c>
      <c r="E643" s="298">
        <v>0</v>
      </c>
      <c r="F643" s="299">
        <v>2</v>
      </c>
      <c r="G643" s="299">
        <v>14</v>
      </c>
      <c r="H643" s="299">
        <v>16</v>
      </c>
      <c r="I643" s="299">
        <v>21</v>
      </c>
      <c r="J643" s="299">
        <v>9</v>
      </c>
      <c r="K643" s="299">
        <v>12</v>
      </c>
      <c r="L643" s="299">
        <v>0.1</v>
      </c>
      <c r="M643" s="299">
        <v>1.8</v>
      </c>
      <c r="N643" s="299">
        <v>1.9</v>
      </c>
      <c r="O643" s="299"/>
      <c r="P643" s="299" t="s">
        <v>506</v>
      </c>
      <c r="Q643" s="299">
        <v>3.1</v>
      </c>
      <c r="R643" s="299">
        <v>32</v>
      </c>
      <c r="S643" s="300">
        <v>47</v>
      </c>
      <c r="W643" s="309"/>
      <c r="X643" s="309"/>
      <c r="AC643" s="309"/>
      <c r="AE643" s="309"/>
      <c r="AF643" s="309"/>
      <c r="AG643" s="309"/>
      <c r="AH643" s="309"/>
      <c r="AI643" s="309"/>
      <c r="AJ643" s="309"/>
      <c r="AK643" s="309"/>
      <c r="AL643" s="309"/>
      <c r="AM643" s="309"/>
      <c r="AN643" s="309"/>
      <c r="AO643" s="309"/>
      <c r="AP643" s="309"/>
      <c r="AQ643" s="309"/>
      <c r="AR643" s="309"/>
      <c r="AS643" s="309"/>
      <c r="AT643" s="309"/>
      <c r="AU643" s="309"/>
      <c r="AV643" s="309"/>
      <c r="AW643" s="309"/>
      <c r="AX643" s="309"/>
      <c r="AY643" s="309"/>
      <c r="AZ643" s="309"/>
    </row>
    <row r="644" spans="2:52" ht="15" customHeight="1">
      <c r="B644" s="462"/>
      <c r="C644" s="459"/>
      <c r="D644" s="297" t="s">
        <v>519</v>
      </c>
      <c r="E644" s="298">
        <v>0</v>
      </c>
      <c r="F644" s="299">
        <v>1</v>
      </c>
      <c r="G644" s="299">
        <v>11</v>
      </c>
      <c r="H644" s="299">
        <v>12</v>
      </c>
      <c r="I644" s="299">
        <v>20</v>
      </c>
      <c r="J644" s="299">
        <v>11</v>
      </c>
      <c r="K644" s="299">
        <v>11</v>
      </c>
      <c r="L644" s="299">
        <v>0.09</v>
      </c>
      <c r="M644" s="299">
        <v>1.79</v>
      </c>
      <c r="N644" s="299">
        <v>1.88</v>
      </c>
      <c r="O644" s="299"/>
      <c r="P644" s="299" t="s">
        <v>530</v>
      </c>
      <c r="Q644" s="299">
        <v>3.8</v>
      </c>
      <c r="R644" s="299">
        <v>27.1</v>
      </c>
      <c r="S644" s="300">
        <v>52</v>
      </c>
      <c r="W644" s="309"/>
      <c r="X644" s="309"/>
      <c r="AC644" s="309"/>
      <c r="AE644" s="309"/>
      <c r="AF644" s="309"/>
      <c r="AG644" s="309"/>
      <c r="AH644" s="309"/>
      <c r="AI644" s="309"/>
      <c r="AJ644" s="309"/>
      <c r="AK644" s="309"/>
      <c r="AL644" s="309"/>
      <c r="AM644" s="309"/>
      <c r="AN644" s="309"/>
      <c r="AO644" s="309"/>
      <c r="AP644" s="309"/>
      <c r="AQ644" s="309"/>
      <c r="AR644" s="309"/>
      <c r="AS644" s="309"/>
      <c r="AT644" s="309"/>
      <c r="AU644" s="309"/>
      <c r="AV644" s="309"/>
      <c r="AW644" s="309"/>
      <c r="AX644" s="309"/>
      <c r="AY644" s="309"/>
      <c r="AZ644" s="309"/>
    </row>
    <row r="645" spans="2:52" ht="15" customHeight="1">
      <c r="B645" s="462"/>
      <c r="C645" s="459"/>
      <c r="D645" s="297" t="s">
        <v>520</v>
      </c>
      <c r="E645" s="298">
        <v>0</v>
      </c>
      <c r="F645" s="299">
        <v>1</v>
      </c>
      <c r="G645" s="299">
        <v>10</v>
      </c>
      <c r="H645" s="299">
        <v>11</v>
      </c>
      <c r="I645" s="299">
        <v>19</v>
      </c>
      <c r="J645" s="299">
        <v>19</v>
      </c>
      <c r="K645" s="299">
        <v>5</v>
      </c>
      <c r="L645" s="299">
        <v>0.08</v>
      </c>
      <c r="M645" s="299">
        <v>1.8</v>
      </c>
      <c r="N645" s="299">
        <v>1.88</v>
      </c>
      <c r="O645" s="299"/>
      <c r="P645" s="299" t="s">
        <v>538</v>
      </c>
      <c r="Q645" s="299">
        <v>2.1</v>
      </c>
      <c r="R645" s="299">
        <v>26.6</v>
      </c>
      <c r="S645" s="300">
        <v>66</v>
      </c>
      <c r="W645" s="309"/>
      <c r="X645" s="309"/>
      <c r="AC645" s="309"/>
      <c r="AE645" s="309"/>
      <c r="AF645" s="309"/>
      <c r="AG645" s="309"/>
      <c r="AH645" s="309"/>
      <c r="AI645" s="309"/>
      <c r="AJ645" s="309"/>
      <c r="AK645" s="309"/>
      <c r="AL645" s="309"/>
    </row>
    <row r="646" spans="2:52" ht="15" customHeight="1">
      <c r="B646" s="462"/>
      <c r="C646" s="459"/>
      <c r="D646" s="297" t="s">
        <v>521</v>
      </c>
      <c r="E646" s="298">
        <v>0</v>
      </c>
      <c r="F646" s="299">
        <v>2</v>
      </c>
      <c r="G646" s="299">
        <v>11</v>
      </c>
      <c r="H646" s="299">
        <v>13</v>
      </c>
      <c r="I646" s="299">
        <v>25</v>
      </c>
      <c r="J646" s="299">
        <v>14</v>
      </c>
      <c r="K646" s="299">
        <v>6</v>
      </c>
      <c r="L646" s="299">
        <v>0.09</v>
      </c>
      <c r="M646" s="299">
        <v>1.83</v>
      </c>
      <c r="N646" s="299">
        <v>1.92</v>
      </c>
      <c r="O646" s="299"/>
      <c r="P646" s="299" t="s">
        <v>530</v>
      </c>
      <c r="Q646" s="299">
        <v>3.3</v>
      </c>
      <c r="R646" s="299">
        <v>29.4</v>
      </c>
      <c r="S646" s="300">
        <v>72</v>
      </c>
      <c r="W646" s="309"/>
      <c r="X646" s="309"/>
      <c r="AC646" s="309"/>
      <c r="AE646" s="309"/>
      <c r="AF646" s="309"/>
      <c r="AG646" s="309"/>
      <c r="AH646" s="309"/>
      <c r="AI646" s="309"/>
      <c r="AJ646" s="309"/>
      <c r="AK646" s="309"/>
      <c r="AL646" s="309"/>
    </row>
    <row r="647" spans="2:52" ht="15" customHeight="1">
      <c r="B647" s="462"/>
      <c r="C647" s="459"/>
      <c r="D647" s="297" t="s">
        <v>522</v>
      </c>
      <c r="E647" s="298">
        <v>0</v>
      </c>
      <c r="F647" s="299">
        <v>1</v>
      </c>
      <c r="G647" s="299">
        <v>15</v>
      </c>
      <c r="H647" s="299">
        <v>16</v>
      </c>
      <c r="I647" s="299">
        <v>25</v>
      </c>
      <c r="J647" s="299">
        <v>22</v>
      </c>
      <c r="K647" s="299">
        <v>8</v>
      </c>
      <c r="L647" s="299">
        <v>0.08</v>
      </c>
      <c r="M647" s="299">
        <v>1.78</v>
      </c>
      <c r="N647" s="299">
        <v>1.86</v>
      </c>
      <c r="O647" s="299"/>
      <c r="P647" s="299" t="s">
        <v>530</v>
      </c>
      <c r="Q647" s="299">
        <v>0.9</v>
      </c>
      <c r="R647" s="299">
        <v>27.7</v>
      </c>
      <c r="S647" s="300">
        <v>76</v>
      </c>
      <c r="W647" s="309"/>
      <c r="X647" s="309"/>
      <c r="AC647" s="309"/>
      <c r="AE647" s="309"/>
      <c r="AF647" s="309"/>
      <c r="AG647" s="309"/>
      <c r="AH647" s="309"/>
      <c r="AI647" s="309"/>
      <c r="AJ647" s="309"/>
      <c r="AK647" s="309"/>
      <c r="AL647" s="309"/>
    </row>
    <row r="648" spans="2:52" ht="15" customHeight="1">
      <c r="B648" s="462"/>
      <c r="C648" s="459"/>
      <c r="D648" s="297" t="s">
        <v>523</v>
      </c>
      <c r="E648" s="298">
        <v>0</v>
      </c>
      <c r="F648" s="299">
        <v>1</v>
      </c>
      <c r="G648" s="299">
        <v>19</v>
      </c>
      <c r="H648" s="299">
        <v>20</v>
      </c>
      <c r="I648" s="299">
        <v>17</v>
      </c>
      <c r="J648" s="299">
        <v>20</v>
      </c>
      <c r="K648" s="299">
        <v>8</v>
      </c>
      <c r="L648" s="299">
        <v>0.13</v>
      </c>
      <c r="M648" s="299">
        <v>1.81</v>
      </c>
      <c r="N648" s="299">
        <v>1.94</v>
      </c>
      <c r="O648" s="299"/>
      <c r="P648" s="299" t="s">
        <v>538</v>
      </c>
      <c r="Q648" s="299">
        <v>1.8</v>
      </c>
      <c r="R648" s="299">
        <v>26.9</v>
      </c>
      <c r="S648" s="300">
        <v>81</v>
      </c>
      <c r="W648" s="309"/>
      <c r="X648" s="309"/>
      <c r="AB648" s="309"/>
      <c r="AC648" s="309"/>
      <c r="AE648" s="309"/>
      <c r="AF648" s="309"/>
      <c r="AG648" s="309"/>
      <c r="AH648" s="309"/>
      <c r="AI648" s="309"/>
      <c r="AJ648" s="309"/>
      <c r="AK648" s="309"/>
      <c r="AL648" s="309"/>
      <c r="AM648" s="309"/>
      <c r="AN648" s="309"/>
      <c r="AO648" s="309"/>
      <c r="AP648" s="309"/>
      <c r="AQ648" s="309"/>
      <c r="AR648" s="309"/>
      <c r="AS648" s="309"/>
      <c r="AT648" s="309"/>
      <c r="AU648" s="309"/>
      <c r="AV648" s="309"/>
      <c r="AW648" s="309"/>
      <c r="AX648" s="309"/>
      <c r="AY648" s="309"/>
    </row>
    <row r="649" spans="2:52" ht="15" customHeight="1">
      <c r="B649" s="462"/>
      <c r="C649" s="459"/>
      <c r="D649" s="297" t="s">
        <v>524</v>
      </c>
      <c r="E649" s="298">
        <v>0</v>
      </c>
      <c r="F649" s="299">
        <v>1</v>
      </c>
      <c r="G649" s="299">
        <v>18</v>
      </c>
      <c r="H649" s="299">
        <v>19</v>
      </c>
      <c r="I649" s="299">
        <v>11</v>
      </c>
      <c r="J649" s="299">
        <v>11</v>
      </c>
      <c r="K649" s="299">
        <v>1</v>
      </c>
      <c r="L649" s="299">
        <v>0.09</v>
      </c>
      <c r="M649" s="299">
        <v>1.8</v>
      </c>
      <c r="N649" s="299">
        <v>1.89</v>
      </c>
      <c r="O649" s="299"/>
      <c r="P649" s="299" t="s">
        <v>538</v>
      </c>
      <c r="Q649" s="299">
        <v>1.1000000000000001</v>
      </c>
      <c r="R649" s="299">
        <v>26.2</v>
      </c>
      <c r="S649" s="300">
        <v>91</v>
      </c>
      <c r="W649" s="309"/>
      <c r="X649" s="309"/>
      <c r="AB649" s="309"/>
      <c r="AC649" s="309"/>
      <c r="AE649" s="309"/>
      <c r="AF649" s="309"/>
      <c r="AG649" s="309"/>
      <c r="AH649" s="309"/>
      <c r="AI649" s="309"/>
      <c r="AJ649" s="309"/>
      <c r="AK649" s="309"/>
      <c r="AL649" s="309"/>
      <c r="AM649" s="309"/>
      <c r="AN649" s="309"/>
      <c r="AO649" s="309"/>
      <c r="AP649" s="309"/>
      <c r="AQ649" s="309"/>
      <c r="AR649" s="309"/>
      <c r="AS649" s="309"/>
      <c r="AT649" s="309"/>
      <c r="AU649" s="309"/>
      <c r="AV649" s="309"/>
      <c r="AW649" s="309"/>
      <c r="AX649" s="309"/>
      <c r="AY649" s="309"/>
    </row>
    <row r="650" spans="2:52" ht="15" customHeight="1">
      <c r="B650" s="462"/>
      <c r="C650" s="459"/>
      <c r="D650" s="297" t="s">
        <v>525</v>
      </c>
      <c r="E650" s="298">
        <v>0</v>
      </c>
      <c r="F650" s="299">
        <v>0</v>
      </c>
      <c r="G650" s="299">
        <v>18</v>
      </c>
      <c r="H650" s="299">
        <v>18</v>
      </c>
      <c r="I650" s="299">
        <v>10</v>
      </c>
      <c r="J650" s="299">
        <v>16</v>
      </c>
      <c r="K650" s="299">
        <v>10</v>
      </c>
      <c r="L650" s="299">
        <v>0.08</v>
      </c>
      <c r="M650" s="299">
        <v>1.81</v>
      </c>
      <c r="N650" s="299">
        <v>1.89</v>
      </c>
      <c r="O650" s="299"/>
      <c r="P650" s="299" t="s">
        <v>538</v>
      </c>
      <c r="Q650" s="299">
        <v>0.9</v>
      </c>
      <c r="R650" s="299">
        <v>25.9</v>
      </c>
      <c r="S650" s="300">
        <v>92</v>
      </c>
      <c r="W650" s="309"/>
      <c r="X650" s="309"/>
      <c r="AB650" s="309"/>
      <c r="AC650" s="309"/>
      <c r="AE650" s="309"/>
      <c r="AF650" s="309"/>
      <c r="AG650" s="309"/>
      <c r="AH650" s="309"/>
      <c r="AI650" s="309"/>
      <c r="AJ650" s="309"/>
      <c r="AK650" s="309"/>
      <c r="AL650" s="309"/>
      <c r="AM650" s="309"/>
      <c r="AN650" s="309"/>
      <c r="AO650" s="309"/>
      <c r="AP650" s="309"/>
      <c r="AQ650" s="309"/>
      <c r="AR650" s="309"/>
      <c r="AS650" s="309"/>
      <c r="AT650" s="309"/>
      <c r="AU650" s="309"/>
      <c r="AV650" s="309"/>
      <c r="AW650" s="309"/>
      <c r="AX650" s="309"/>
      <c r="AY650" s="309"/>
    </row>
    <row r="651" spans="2:52" ht="15" customHeight="1">
      <c r="B651" s="462"/>
      <c r="C651" s="459"/>
      <c r="D651" s="297" t="s">
        <v>526</v>
      </c>
      <c r="E651" s="298">
        <v>0</v>
      </c>
      <c r="F651" s="299">
        <v>0</v>
      </c>
      <c r="G651" s="299">
        <v>18</v>
      </c>
      <c r="H651" s="299">
        <v>18</v>
      </c>
      <c r="I651" s="299">
        <v>10</v>
      </c>
      <c r="J651" s="299">
        <v>20</v>
      </c>
      <c r="K651" s="299">
        <v>2</v>
      </c>
      <c r="L651" s="299">
        <v>7.0000000000000007E-2</v>
      </c>
      <c r="M651" s="299">
        <v>1.8</v>
      </c>
      <c r="N651" s="299">
        <v>1.87</v>
      </c>
      <c r="O651" s="299"/>
      <c r="P651" s="299" t="s">
        <v>265</v>
      </c>
      <c r="Q651" s="299">
        <v>1.3</v>
      </c>
      <c r="R651" s="299">
        <v>24.5</v>
      </c>
      <c r="S651" s="300">
        <v>96</v>
      </c>
      <c r="W651" s="309"/>
      <c r="X651" s="309"/>
      <c r="AB651" s="309"/>
      <c r="AC651" s="309"/>
      <c r="AE651" s="309"/>
      <c r="AF651" s="309"/>
      <c r="AG651" s="309"/>
      <c r="AH651" s="309"/>
      <c r="AI651" s="309"/>
      <c r="AJ651" s="309"/>
      <c r="AK651" s="309"/>
      <c r="AL651" s="309"/>
      <c r="AM651" s="309"/>
      <c r="AN651" s="309"/>
      <c r="AO651" s="309"/>
      <c r="AP651" s="309"/>
      <c r="AQ651" s="309"/>
      <c r="AR651" s="309"/>
      <c r="AS651" s="309"/>
      <c r="AT651" s="309"/>
      <c r="AU651" s="309"/>
      <c r="AV651" s="309"/>
      <c r="AW651" s="309"/>
      <c r="AX651" s="309"/>
      <c r="AY651" s="309"/>
    </row>
    <row r="652" spans="2:52" ht="15" customHeight="1">
      <c r="B652" s="462"/>
      <c r="C652" s="459"/>
      <c r="D652" s="297" t="s">
        <v>527</v>
      </c>
      <c r="E652" s="298">
        <v>0</v>
      </c>
      <c r="F652" s="299">
        <v>0</v>
      </c>
      <c r="G652" s="299">
        <v>17</v>
      </c>
      <c r="H652" s="299">
        <v>17</v>
      </c>
      <c r="I652" s="299">
        <v>10</v>
      </c>
      <c r="J652" s="299">
        <v>13</v>
      </c>
      <c r="K652" s="299">
        <v>-1</v>
      </c>
      <c r="L652" s="299">
        <v>7.0000000000000007E-2</v>
      </c>
      <c r="M652" s="299">
        <v>1.79</v>
      </c>
      <c r="N652" s="299">
        <v>1.86</v>
      </c>
      <c r="O652" s="299"/>
      <c r="P652" s="299" t="s">
        <v>265</v>
      </c>
      <c r="Q652" s="299">
        <v>0.8</v>
      </c>
      <c r="R652" s="299">
        <v>23.9</v>
      </c>
      <c r="S652" s="300">
        <v>96</v>
      </c>
      <c r="W652" s="309"/>
      <c r="X652" s="309"/>
      <c r="AC652" s="309"/>
      <c r="AE652" s="309"/>
      <c r="AF652" s="309"/>
      <c r="AG652" s="309"/>
      <c r="AH652" s="309"/>
      <c r="AI652" s="309"/>
      <c r="AJ652" s="309"/>
      <c r="AK652" s="309"/>
      <c r="AL652" s="309"/>
    </row>
    <row r="653" spans="2:52" ht="15" customHeight="1">
      <c r="B653" s="462"/>
      <c r="C653" s="459"/>
      <c r="D653" s="297" t="s">
        <v>528</v>
      </c>
      <c r="E653" s="298">
        <v>0</v>
      </c>
      <c r="F653" s="299">
        <v>1</v>
      </c>
      <c r="G653" s="299">
        <v>18</v>
      </c>
      <c r="H653" s="299">
        <v>19</v>
      </c>
      <c r="I653" s="299">
        <v>7</v>
      </c>
      <c r="J653" s="299">
        <v>9</v>
      </c>
      <c r="K653" s="299">
        <v>5</v>
      </c>
      <c r="L653" s="299">
        <v>0.1</v>
      </c>
      <c r="M653" s="299">
        <v>1.8</v>
      </c>
      <c r="N653" s="299">
        <v>1.9</v>
      </c>
      <c r="O653" s="299"/>
      <c r="P653" s="299" t="s">
        <v>493</v>
      </c>
      <c r="Q653" s="299">
        <v>0.7</v>
      </c>
      <c r="R653" s="299">
        <v>24.1</v>
      </c>
      <c r="S653" s="300">
        <v>96</v>
      </c>
      <c r="W653" s="309"/>
      <c r="X653" s="309"/>
      <c r="AB653" s="309"/>
      <c r="AC653" s="309"/>
      <c r="AE653" s="309"/>
      <c r="AF653" s="309"/>
      <c r="AG653" s="309"/>
      <c r="AH653" s="309"/>
      <c r="AI653" s="309"/>
      <c r="AJ653" s="309"/>
      <c r="AK653" s="309"/>
      <c r="AL653" s="309"/>
    </row>
    <row r="654" spans="2:52" ht="15" customHeight="1">
      <c r="B654" s="462"/>
      <c r="C654" s="460"/>
      <c r="D654" s="297" t="s">
        <v>529</v>
      </c>
      <c r="E654" s="298">
        <v>0</v>
      </c>
      <c r="F654" s="299">
        <v>1</v>
      </c>
      <c r="G654" s="299">
        <v>17</v>
      </c>
      <c r="H654" s="299">
        <v>18</v>
      </c>
      <c r="I654" s="299">
        <v>7</v>
      </c>
      <c r="J654" s="299">
        <v>18</v>
      </c>
      <c r="K654" s="299">
        <v>8</v>
      </c>
      <c r="L654" s="299">
        <v>0.13</v>
      </c>
      <c r="M654" s="299">
        <v>1.87</v>
      </c>
      <c r="N654" s="299">
        <v>2</v>
      </c>
      <c r="O654" s="299"/>
      <c r="P654" s="299" t="s">
        <v>498</v>
      </c>
      <c r="Q654" s="299">
        <v>1.2</v>
      </c>
      <c r="R654" s="299">
        <v>24.1</v>
      </c>
      <c r="S654" s="300">
        <v>96</v>
      </c>
      <c r="W654" s="309"/>
      <c r="X654" s="309"/>
      <c r="AB654" s="309"/>
      <c r="AC654" s="309"/>
      <c r="AE654" s="309"/>
      <c r="AF654" s="309"/>
      <c r="AG654" s="309"/>
      <c r="AH654" s="309"/>
      <c r="AI654" s="309"/>
      <c r="AJ654" s="309"/>
      <c r="AK654" s="309"/>
      <c r="AL654" s="309"/>
    </row>
    <row r="655" spans="2:52" ht="15" customHeight="1">
      <c r="B655" s="462"/>
      <c r="C655" s="458">
        <v>42584</v>
      </c>
      <c r="D655" s="297" t="s">
        <v>492</v>
      </c>
      <c r="E655" s="298">
        <v>0</v>
      </c>
      <c r="F655" s="299">
        <v>1</v>
      </c>
      <c r="G655" s="299">
        <v>18</v>
      </c>
      <c r="H655" s="299">
        <v>19</v>
      </c>
      <c r="I655" s="299">
        <v>6</v>
      </c>
      <c r="J655" s="299">
        <v>12</v>
      </c>
      <c r="K655" s="299">
        <v>4</v>
      </c>
      <c r="L655" s="299">
        <v>0.1</v>
      </c>
      <c r="M655" s="299">
        <v>1.99</v>
      </c>
      <c r="N655" s="299">
        <v>2.09</v>
      </c>
      <c r="O655" s="299"/>
      <c r="P655" s="299" t="s">
        <v>506</v>
      </c>
      <c r="Q655" s="299">
        <v>1.1000000000000001</v>
      </c>
      <c r="R655" s="299">
        <v>23.9</v>
      </c>
      <c r="S655" s="300">
        <v>96</v>
      </c>
      <c r="W655" s="309"/>
      <c r="X655" s="309"/>
      <c r="AB655" s="309"/>
      <c r="AC655" s="309"/>
      <c r="AE655" s="309"/>
      <c r="AF655" s="309"/>
      <c r="AG655" s="309"/>
      <c r="AH655" s="309"/>
      <c r="AI655" s="309"/>
      <c r="AJ655" s="309"/>
      <c r="AK655" s="309"/>
      <c r="AL655" s="309"/>
    </row>
    <row r="656" spans="2:52" ht="15" customHeight="1">
      <c r="B656" s="462"/>
      <c r="C656" s="459"/>
      <c r="D656" s="297" t="s">
        <v>495</v>
      </c>
      <c r="E656" s="298">
        <v>0</v>
      </c>
      <c r="F656" s="299">
        <v>1</v>
      </c>
      <c r="G656" s="299">
        <v>17</v>
      </c>
      <c r="H656" s="299">
        <v>18</v>
      </c>
      <c r="I656" s="299">
        <v>6</v>
      </c>
      <c r="J656" s="299">
        <v>17</v>
      </c>
      <c r="K656" s="299">
        <v>14</v>
      </c>
      <c r="L656" s="299">
        <v>7.0000000000000007E-2</v>
      </c>
      <c r="M656" s="299">
        <v>2.0099999999999998</v>
      </c>
      <c r="N656" s="299">
        <v>2.08</v>
      </c>
      <c r="O656" s="299"/>
      <c r="P656" s="299" t="s">
        <v>506</v>
      </c>
      <c r="Q656" s="299">
        <v>1</v>
      </c>
      <c r="R656" s="299">
        <v>24.1</v>
      </c>
      <c r="S656" s="300">
        <v>97</v>
      </c>
      <c r="W656" s="309"/>
      <c r="X656" s="309"/>
      <c r="AB656" s="309"/>
      <c r="AC656" s="309"/>
      <c r="AE656" s="309"/>
      <c r="AF656" s="309"/>
      <c r="AG656" s="309"/>
      <c r="AH656" s="309"/>
      <c r="AI656" s="309"/>
      <c r="AJ656" s="309"/>
      <c r="AK656" s="309"/>
      <c r="AL656" s="309"/>
    </row>
    <row r="657" spans="2:38" ht="15" customHeight="1">
      <c r="B657" s="462"/>
      <c r="C657" s="459"/>
      <c r="D657" s="297" t="s">
        <v>497</v>
      </c>
      <c r="E657" s="298">
        <v>0</v>
      </c>
      <c r="F657" s="299">
        <v>1</v>
      </c>
      <c r="G657" s="299">
        <v>19</v>
      </c>
      <c r="H657" s="299">
        <v>20</v>
      </c>
      <c r="I657" s="299">
        <v>5</v>
      </c>
      <c r="J657" s="299">
        <v>13</v>
      </c>
      <c r="K657" s="299">
        <v>4</v>
      </c>
      <c r="L657" s="299" t="s">
        <v>501</v>
      </c>
      <c r="M657" s="299" t="s">
        <v>501</v>
      </c>
      <c r="N657" s="299" t="s">
        <v>501</v>
      </c>
      <c r="O657" s="299"/>
      <c r="P657" s="299" t="s">
        <v>506</v>
      </c>
      <c r="Q657" s="299">
        <v>1.1000000000000001</v>
      </c>
      <c r="R657" s="299">
        <v>24.1</v>
      </c>
      <c r="S657" s="300">
        <v>97</v>
      </c>
      <c r="W657" s="309"/>
      <c r="X657" s="309"/>
      <c r="AB657" s="309"/>
      <c r="AC657" s="309"/>
      <c r="AE657" s="309"/>
      <c r="AF657" s="309"/>
      <c r="AG657" s="309"/>
      <c r="AH657" s="309"/>
      <c r="AI657" s="309"/>
      <c r="AJ657" s="309"/>
      <c r="AK657" s="309"/>
      <c r="AL657" s="309"/>
    </row>
    <row r="658" spans="2:38" ht="15" customHeight="1">
      <c r="B658" s="462"/>
      <c r="C658" s="459"/>
      <c r="D658" s="297" t="s">
        <v>500</v>
      </c>
      <c r="E658" s="298">
        <v>0</v>
      </c>
      <c r="F658" s="299">
        <v>1</v>
      </c>
      <c r="G658" s="299">
        <v>20</v>
      </c>
      <c r="H658" s="299">
        <v>21</v>
      </c>
      <c r="I658" s="299">
        <v>5</v>
      </c>
      <c r="J658" s="299">
        <v>14</v>
      </c>
      <c r="K658" s="299">
        <v>2</v>
      </c>
      <c r="L658" s="299">
        <v>0.08</v>
      </c>
      <c r="M658" s="299">
        <v>1.93</v>
      </c>
      <c r="N658" s="299">
        <v>2.0099999999999998</v>
      </c>
      <c r="O658" s="299"/>
      <c r="P658" s="299" t="s">
        <v>506</v>
      </c>
      <c r="Q658" s="299">
        <v>1.2</v>
      </c>
      <c r="R658" s="299">
        <v>23.8</v>
      </c>
      <c r="S658" s="300">
        <v>97</v>
      </c>
      <c r="W658" s="309"/>
      <c r="X658" s="309"/>
      <c r="AB658" s="309"/>
      <c r="AC658" s="309"/>
      <c r="AE658" s="309"/>
      <c r="AF658" s="309"/>
      <c r="AG658" s="309"/>
      <c r="AH658" s="309"/>
      <c r="AI658" s="309"/>
      <c r="AJ658" s="309"/>
      <c r="AK658" s="309"/>
      <c r="AL658" s="309"/>
    </row>
    <row r="659" spans="2:38" ht="15" customHeight="1">
      <c r="B659" s="462"/>
      <c r="C659" s="459"/>
      <c r="D659" s="297" t="s">
        <v>503</v>
      </c>
      <c r="E659" s="298">
        <v>0</v>
      </c>
      <c r="F659" s="299">
        <v>2</v>
      </c>
      <c r="G659" s="299">
        <v>20</v>
      </c>
      <c r="H659" s="299">
        <v>22</v>
      </c>
      <c r="I659" s="299">
        <v>2</v>
      </c>
      <c r="J659" s="299">
        <v>20</v>
      </c>
      <c r="K659" s="299">
        <v>7</v>
      </c>
      <c r="L659" s="299">
        <v>0.08</v>
      </c>
      <c r="M659" s="299">
        <v>1.99</v>
      </c>
      <c r="N659" s="299">
        <v>2.0699999999999998</v>
      </c>
      <c r="O659" s="299"/>
      <c r="P659" s="299" t="s">
        <v>498</v>
      </c>
      <c r="Q659" s="299">
        <v>1</v>
      </c>
      <c r="R659" s="299">
        <v>23.7</v>
      </c>
      <c r="S659" s="300">
        <v>97</v>
      </c>
      <c r="W659" s="309"/>
      <c r="X659" s="309"/>
      <c r="AB659" s="309"/>
      <c r="AC659" s="309"/>
      <c r="AE659" s="309"/>
      <c r="AF659" s="309"/>
      <c r="AG659" s="309"/>
      <c r="AH659" s="309"/>
      <c r="AI659" s="309"/>
      <c r="AJ659" s="309"/>
      <c r="AK659" s="309"/>
      <c r="AL659" s="309"/>
    </row>
    <row r="660" spans="2:38" ht="15" customHeight="1">
      <c r="B660" s="462"/>
      <c r="C660" s="459"/>
      <c r="D660" s="297" t="s">
        <v>505</v>
      </c>
      <c r="E660" s="298">
        <v>0</v>
      </c>
      <c r="F660" s="299" t="s">
        <v>501</v>
      </c>
      <c r="G660" s="299" t="s">
        <v>501</v>
      </c>
      <c r="H660" s="299" t="s">
        <v>501</v>
      </c>
      <c r="I660" s="299">
        <v>3</v>
      </c>
      <c r="J660" s="299">
        <v>17</v>
      </c>
      <c r="K660" s="299">
        <v>7</v>
      </c>
      <c r="L660" s="299">
        <v>0.09</v>
      </c>
      <c r="M660" s="299">
        <v>1.98</v>
      </c>
      <c r="N660" s="299">
        <v>2.0699999999999998</v>
      </c>
      <c r="O660" s="299"/>
      <c r="P660" s="299" t="s">
        <v>536</v>
      </c>
      <c r="Q660" s="299">
        <v>0.2</v>
      </c>
      <c r="R660" s="299">
        <v>24.5</v>
      </c>
      <c r="S660" s="300">
        <v>95</v>
      </c>
      <c r="W660" s="309"/>
      <c r="X660" s="309"/>
      <c r="AB660" s="309"/>
      <c r="AC660" s="309"/>
      <c r="AE660" s="309"/>
      <c r="AF660" s="309"/>
      <c r="AG660" s="309"/>
      <c r="AH660" s="309"/>
      <c r="AI660" s="309"/>
      <c r="AJ660" s="309"/>
      <c r="AK660" s="309"/>
      <c r="AL660" s="309"/>
    </row>
    <row r="661" spans="2:38" ht="15" customHeight="1">
      <c r="B661" s="462"/>
      <c r="C661" s="459"/>
      <c r="D661" s="297" t="s">
        <v>508</v>
      </c>
      <c r="E661" s="298">
        <v>0</v>
      </c>
      <c r="F661" s="299">
        <v>3</v>
      </c>
      <c r="G661" s="299">
        <v>15</v>
      </c>
      <c r="H661" s="299">
        <v>18</v>
      </c>
      <c r="I661" s="299">
        <v>5</v>
      </c>
      <c r="J661" s="299">
        <v>16</v>
      </c>
      <c r="K661" s="299">
        <v>5</v>
      </c>
      <c r="L661" s="299">
        <v>0.08</v>
      </c>
      <c r="M661" s="299">
        <v>1.96</v>
      </c>
      <c r="N661" s="299">
        <v>2.04</v>
      </c>
      <c r="O661" s="299"/>
      <c r="P661" s="299" t="s">
        <v>538</v>
      </c>
      <c r="Q661" s="299">
        <v>0.6</v>
      </c>
      <c r="R661" s="299">
        <v>24.8</v>
      </c>
      <c r="S661" s="300">
        <v>93</v>
      </c>
      <c r="W661" s="309"/>
      <c r="X661" s="309"/>
      <c r="AB661" s="309"/>
      <c r="AC661" s="309"/>
      <c r="AE661" s="309"/>
      <c r="AF661" s="309"/>
      <c r="AG661" s="309"/>
      <c r="AH661" s="309"/>
      <c r="AI661" s="309"/>
      <c r="AJ661" s="309"/>
      <c r="AK661" s="309"/>
      <c r="AL661" s="309"/>
    </row>
    <row r="662" spans="2:38" ht="15" customHeight="1">
      <c r="B662" s="462"/>
      <c r="C662" s="459"/>
      <c r="D662" s="297" t="s">
        <v>510</v>
      </c>
      <c r="E662" s="298">
        <v>0</v>
      </c>
      <c r="F662" s="299">
        <v>3</v>
      </c>
      <c r="G662" s="299">
        <v>7</v>
      </c>
      <c r="H662" s="299">
        <v>10</v>
      </c>
      <c r="I662" s="299">
        <v>7</v>
      </c>
      <c r="J662" s="299">
        <v>19</v>
      </c>
      <c r="K662" s="299">
        <v>9</v>
      </c>
      <c r="L662" s="299">
        <v>7.0000000000000007E-2</v>
      </c>
      <c r="M662" s="299">
        <v>1.89</v>
      </c>
      <c r="N662" s="299">
        <v>1.96</v>
      </c>
      <c r="O662" s="299"/>
      <c r="P662" s="299" t="s">
        <v>538</v>
      </c>
      <c r="Q662" s="299">
        <v>0.5</v>
      </c>
      <c r="R662" s="299">
        <v>25.4</v>
      </c>
      <c r="S662" s="300">
        <v>83</v>
      </c>
      <c r="W662" s="309"/>
      <c r="X662" s="309"/>
      <c r="AB662" s="309"/>
      <c r="AC662" s="309"/>
      <c r="AE662" s="309"/>
      <c r="AF662" s="309"/>
      <c r="AG662" s="309"/>
      <c r="AH662" s="309"/>
      <c r="AI662" s="309"/>
      <c r="AJ662" s="309"/>
      <c r="AK662" s="309"/>
      <c r="AL662" s="309"/>
    </row>
    <row r="663" spans="2:38" ht="15" customHeight="1">
      <c r="B663" s="462"/>
      <c r="C663" s="459"/>
      <c r="D663" s="297" t="s">
        <v>511</v>
      </c>
      <c r="E663" s="298">
        <v>1</v>
      </c>
      <c r="F663" s="299">
        <v>5</v>
      </c>
      <c r="G663" s="299">
        <v>10</v>
      </c>
      <c r="H663" s="299">
        <v>15</v>
      </c>
      <c r="I663" s="299">
        <v>9</v>
      </c>
      <c r="J663" s="299">
        <v>16</v>
      </c>
      <c r="K663" s="299">
        <v>7</v>
      </c>
      <c r="L663" s="299">
        <v>0.09</v>
      </c>
      <c r="M663" s="299">
        <v>1.84</v>
      </c>
      <c r="N663" s="299">
        <v>1.93</v>
      </c>
      <c r="O663" s="299"/>
      <c r="P663" s="299" t="s">
        <v>530</v>
      </c>
      <c r="Q663" s="299">
        <v>1.3</v>
      </c>
      <c r="R663" s="299">
        <v>26.1</v>
      </c>
      <c r="S663" s="300">
        <v>77</v>
      </c>
      <c r="W663" s="309"/>
      <c r="X663" s="309"/>
      <c r="AB663" s="309"/>
      <c r="AC663" s="309"/>
      <c r="AE663" s="309"/>
      <c r="AF663" s="309"/>
      <c r="AG663" s="309"/>
      <c r="AH663" s="309"/>
      <c r="AI663" s="309"/>
      <c r="AJ663" s="309"/>
      <c r="AK663" s="309"/>
      <c r="AL663" s="309"/>
    </row>
    <row r="664" spans="2:38" ht="15" customHeight="1" thickBot="1">
      <c r="B664" s="462"/>
      <c r="C664" s="459"/>
      <c r="D664" s="310" t="s">
        <v>512</v>
      </c>
      <c r="E664" s="311">
        <v>1</v>
      </c>
      <c r="F664" s="304">
        <v>4</v>
      </c>
      <c r="G664" s="304">
        <v>13</v>
      </c>
      <c r="H664" s="304">
        <v>17</v>
      </c>
      <c r="I664" s="304">
        <v>13</v>
      </c>
      <c r="J664" s="304">
        <v>16</v>
      </c>
      <c r="K664" s="304">
        <v>10</v>
      </c>
      <c r="L664" s="304">
        <v>0.09</v>
      </c>
      <c r="M664" s="304">
        <v>1.83</v>
      </c>
      <c r="N664" s="304">
        <v>1.92</v>
      </c>
      <c r="O664" s="304"/>
      <c r="P664" s="304" t="s">
        <v>518</v>
      </c>
      <c r="Q664" s="304">
        <v>1.5</v>
      </c>
      <c r="R664" s="304">
        <v>28.2</v>
      </c>
      <c r="S664" s="305">
        <v>77</v>
      </c>
      <c r="W664" s="309"/>
      <c r="X664" s="309"/>
      <c r="AB664" s="309"/>
      <c r="AC664" s="309"/>
      <c r="AE664" s="309"/>
      <c r="AF664" s="309"/>
      <c r="AG664" s="309"/>
      <c r="AH664" s="309"/>
      <c r="AI664" s="309"/>
      <c r="AJ664" s="309"/>
      <c r="AK664" s="309"/>
      <c r="AL664" s="309"/>
    </row>
    <row r="665" spans="2:38" ht="15" customHeight="1">
      <c r="B665" s="461"/>
      <c r="C665" s="459"/>
      <c r="D665" s="293" t="s">
        <v>514</v>
      </c>
      <c r="E665" s="294">
        <v>1</v>
      </c>
      <c r="F665" s="295">
        <v>3</v>
      </c>
      <c r="G665" s="295">
        <v>17</v>
      </c>
      <c r="H665" s="295">
        <v>20</v>
      </c>
      <c r="I665" s="295">
        <v>21</v>
      </c>
      <c r="J665" s="295">
        <v>19</v>
      </c>
      <c r="K665" s="295">
        <v>10</v>
      </c>
      <c r="L665" s="295">
        <v>0.1</v>
      </c>
      <c r="M665" s="295">
        <v>1.83</v>
      </c>
      <c r="N665" s="295">
        <v>1.93</v>
      </c>
      <c r="O665" s="295"/>
      <c r="P665" s="295" t="s">
        <v>515</v>
      </c>
      <c r="Q665" s="295">
        <v>1.5</v>
      </c>
      <c r="R665" s="295">
        <v>30.1</v>
      </c>
      <c r="S665" s="296">
        <v>70</v>
      </c>
      <c r="W665" s="309"/>
      <c r="X665" s="309"/>
      <c r="AB665" s="309"/>
      <c r="AC665" s="309"/>
      <c r="AE665" s="309"/>
      <c r="AF665" s="309"/>
      <c r="AG665" s="309"/>
      <c r="AH665" s="309"/>
      <c r="AI665" s="309"/>
      <c r="AJ665" s="309"/>
      <c r="AK665" s="309"/>
      <c r="AL665" s="309"/>
    </row>
    <row r="666" spans="2:38" ht="15" customHeight="1">
      <c r="B666" s="461"/>
      <c r="C666" s="459"/>
      <c r="D666" s="297" t="s">
        <v>516</v>
      </c>
      <c r="E666" s="298">
        <v>0</v>
      </c>
      <c r="F666" s="299">
        <v>1</v>
      </c>
      <c r="G666" s="299">
        <v>15</v>
      </c>
      <c r="H666" s="299">
        <v>16</v>
      </c>
      <c r="I666" s="299">
        <v>36</v>
      </c>
      <c r="J666" s="299">
        <v>20</v>
      </c>
      <c r="K666" s="299">
        <v>11</v>
      </c>
      <c r="L666" s="299">
        <v>0.1</v>
      </c>
      <c r="M666" s="299">
        <v>1.84</v>
      </c>
      <c r="N666" s="299">
        <v>1.94</v>
      </c>
      <c r="O666" s="299"/>
      <c r="P666" s="299" t="s">
        <v>538</v>
      </c>
      <c r="Q666" s="299">
        <v>2.4</v>
      </c>
      <c r="R666" s="299">
        <v>29.7</v>
      </c>
      <c r="S666" s="300">
        <v>65</v>
      </c>
      <c r="W666" s="309"/>
      <c r="X666" s="309"/>
      <c r="AB666" s="309"/>
      <c r="AC666" s="309"/>
      <c r="AE666" s="309"/>
      <c r="AF666" s="309"/>
      <c r="AG666" s="309"/>
      <c r="AH666" s="309"/>
      <c r="AI666" s="309"/>
      <c r="AJ666" s="309"/>
      <c r="AK666" s="309"/>
      <c r="AL666" s="309"/>
    </row>
    <row r="667" spans="2:38" ht="15" customHeight="1">
      <c r="B667" s="461"/>
      <c r="C667" s="459"/>
      <c r="D667" s="297" t="s">
        <v>517</v>
      </c>
      <c r="E667" s="298">
        <v>0</v>
      </c>
      <c r="F667" s="299">
        <v>1</v>
      </c>
      <c r="G667" s="299">
        <v>16</v>
      </c>
      <c r="H667" s="299">
        <v>17</v>
      </c>
      <c r="I667" s="299">
        <v>26</v>
      </c>
      <c r="J667" s="299">
        <v>31</v>
      </c>
      <c r="K667" s="299">
        <v>14</v>
      </c>
      <c r="L667" s="299">
        <v>0.08</v>
      </c>
      <c r="M667" s="299">
        <v>1.84</v>
      </c>
      <c r="N667" s="299">
        <v>1.92</v>
      </c>
      <c r="O667" s="299"/>
      <c r="P667" s="299" t="s">
        <v>518</v>
      </c>
      <c r="Q667" s="299">
        <v>3.4</v>
      </c>
      <c r="R667" s="299">
        <v>28</v>
      </c>
      <c r="S667" s="300">
        <v>65</v>
      </c>
      <c r="W667" s="309"/>
      <c r="X667" s="309"/>
      <c r="AB667" s="309"/>
      <c r="AC667" s="309"/>
      <c r="AE667" s="309"/>
      <c r="AF667" s="309"/>
      <c r="AG667" s="309"/>
      <c r="AH667" s="309"/>
      <c r="AI667" s="309"/>
      <c r="AJ667" s="309"/>
      <c r="AK667" s="309"/>
      <c r="AL667" s="309"/>
    </row>
    <row r="668" spans="2:38" ht="15" customHeight="1">
      <c r="B668" s="461"/>
      <c r="C668" s="459"/>
      <c r="D668" s="297" t="s">
        <v>519</v>
      </c>
      <c r="E668" s="298">
        <v>0</v>
      </c>
      <c r="F668" s="299">
        <v>1</v>
      </c>
      <c r="G668" s="299">
        <v>13</v>
      </c>
      <c r="H668" s="299">
        <v>14</v>
      </c>
      <c r="I668" s="299">
        <v>32</v>
      </c>
      <c r="J668" s="299">
        <v>34</v>
      </c>
      <c r="K668" s="299">
        <v>9</v>
      </c>
      <c r="L668" s="299">
        <v>0.08</v>
      </c>
      <c r="M668" s="299">
        <v>1.81</v>
      </c>
      <c r="N668" s="299">
        <v>1.89</v>
      </c>
      <c r="O668" s="299"/>
      <c r="P668" s="299" t="s">
        <v>530</v>
      </c>
      <c r="Q668" s="299">
        <v>3.1</v>
      </c>
      <c r="R668" s="299">
        <v>27.9</v>
      </c>
      <c r="S668" s="300">
        <v>68</v>
      </c>
      <c r="W668" s="309"/>
      <c r="X668" s="309"/>
      <c r="AB668" s="309"/>
      <c r="AC668" s="309"/>
      <c r="AE668" s="309"/>
      <c r="AF668" s="309"/>
      <c r="AG668" s="309"/>
      <c r="AH668" s="309"/>
      <c r="AI668" s="309"/>
      <c r="AJ668" s="309"/>
      <c r="AK668" s="309"/>
      <c r="AL668" s="309"/>
    </row>
    <row r="669" spans="2:38" ht="15" customHeight="1">
      <c r="B669" s="461"/>
      <c r="C669" s="459"/>
      <c r="D669" s="297" t="s">
        <v>520</v>
      </c>
      <c r="E669" s="298">
        <v>0</v>
      </c>
      <c r="F669" s="299">
        <v>1</v>
      </c>
      <c r="G669" s="299">
        <v>16</v>
      </c>
      <c r="H669" s="299">
        <v>17</v>
      </c>
      <c r="I669" s="299">
        <v>27</v>
      </c>
      <c r="J669" s="299">
        <v>46</v>
      </c>
      <c r="K669" s="299">
        <v>12</v>
      </c>
      <c r="L669" s="299">
        <v>0.08</v>
      </c>
      <c r="M669" s="299">
        <v>1.81</v>
      </c>
      <c r="N669" s="299">
        <v>1.89</v>
      </c>
      <c r="O669" s="299"/>
      <c r="P669" s="299" t="s">
        <v>535</v>
      </c>
      <c r="Q669" s="299">
        <v>1.5</v>
      </c>
      <c r="R669" s="299">
        <v>26.9</v>
      </c>
      <c r="S669" s="300">
        <v>72</v>
      </c>
      <c r="W669" s="309"/>
      <c r="X669" s="309"/>
      <c r="AB669" s="309"/>
      <c r="AC669" s="309"/>
      <c r="AE669" s="309"/>
      <c r="AF669" s="309"/>
      <c r="AG669" s="309"/>
      <c r="AH669" s="309"/>
      <c r="AI669" s="309"/>
      <c r="AJ669" s="309"/>
      <c r="AK669" s="309"/>
      <c r="AL669" s="309"/>
    </row>
    <row r="670" spans="2:38" ht="15" customHeight="1">
      <c r="B670" s="461"/>
      <c r="C670" s="459"/>
      <c r="D670" s="297" t="s">
        <v>521</v>
      </c>
      <c r="E670" s="298">
        <v>0</v>
      </c>
      <c r="F670" s="299">
        <v>1</v>
      </c>
      <c r="G670" s="299">
        <v>14</v>
      </c>
      <c r="H670" s="299">
        <v>15</v>
      </c>
      <c r="I670" s="299">
        <v>23</v>
      </c>
      <c r="J670" s="299">
        <v>38</v>
      </c>
      <c r="K670" s="299">
        <v>16</v>
      </c>
      <c r="L670" s="299">
        <v>0.09</v>
      </c>
      <c r="M670" s="299">
        <v>1.83</v>
      </c>
      <c r="N670" s="299">
        <v>1.92</v>
      </c>
      <c r="O670" s="299"/>
      <c r="P670" s="299" t="s">
        <v>535</v>
      </c>
      <c r="Q670" s="299">
        <v>1.5</v>
      </c>
      <c r="R670" s="299">
        <v>27</v>
      </c>
      <c r="S670" s="300">
        <v>80</v>
      </c>
      <c r="W670" s="309"/>
      <c r="X670" s="309"/>
      <c r="AB670" s="309"/>
      <c r="AC670" s="309"/>
      <c r="AE670" s="309"/>
      <c r="AF670" s="309"/>
      <c r="AG670" s="309"/>
      <c r="AH670" s="309"/>
      <c r="AI670" s="309"/>
      <c r="AJ670" s="309"/>
      <c r="AK670" s="309"/>
      <c r="AL670" s="309"/>
    </row>
    <row r="671" spans="2:38" ht="15" customHeight="1">
      <c r="B671" s="461"/>
      <c r="C671" s="459"/>
      <c r="D671" s="297" t="s">
        <v>522</v>
      </c>
      <c r="E671" s="298">
        <v>0</v>
      </c>
      <c r="F671" s="299">
        <v>1</v>
      </c>
      <c r="G671" s="299">
        <v>14</v>
      </c>
      <c r="H671" s="299">
        <v>15</v>
      </c>
      <c r="I671" s="299">
        <v>19</v>
      </c>
      <c r="J671" s="299">
        <v>29</v>
      </c>
      <c r="K671" s="299">
        <v>13</v>
      </c>
      <c r="L671" s="299">
        <v>0.08</v>
      </c>
      <c r="M671" s="299">
        <v>1.85</v>
      </c>
      <c r="N671" s="299">
        <v>1.93</v>
      </c>
      <c r="O671" s="299"/>
      <c r="P671" s="299" t="s">
        <v>539</v>
      </c>
      <c r="Q671" s="299">
        <v>1.9</v>
      </c>
      <c r="R671" s="299">
        <v>25</v>
      </c>
      <c r="S671" s="300">
        <v>81</v>
      </c>
      <c r="W671" s="309"/>
      <c r="X671" s="309"/>
      <c r="AB671" s="309"/>
      <c r="AC671" s="309"/>
      <c r="AE671" s="309"/>
      <c r="AF671" s="309"/>
      <c r="AG671" s="309"/>
      <c r="AH671" s="309"/>
      <c r="AI671" s="309"/>
      <c r="AJ671" s="309"/>
      <c r="AK671" s="309"/>
      <c r="AL671" s="309"/>
    </row>
    <row r="672" spans="2:38" ht="15" customHeight="1">
      <c r="B672" s="461"/>
      <c r="C672" s="459"/>
      <c r="D672" s="297" t="s">
        <v>523</v>
      </c>
      <c r="E672" s="298">
        <v>0</v>
      </c>
      <c r="F672" s="299">
        <v>1</v>
      </c>
      <c r="G672" s="299">
        <v>20</v>
      </c>
      <c r="H672" s="299">
        <v>21</v>
      </c>
      <c r="I672" s="299">
        <v>21</v>
      </c>
      <c r="J672" s="299">
        <v>10</v>
      </c>
      <c r="K672" s="299">
        <v>9</v>
      </c>
      <c r="L672" s="299">
        <v>0.09</v>
      </c>
      <c r="M672" s="299">
        <v>1.86</v>
      </c>
      <c r="N672" s="299">
        <v>1.95</v>
      </c>
      <c r="O672" s="299"/>
      <c r="P672" s="299" t="s">
        <v>498</v>
      </c>
      <c r="Q672" s="299">
        <v>3.7</v>
      </c>
      <c r="R672" s="299">
        <v>23.4</v>
      </c>
      <c r="S672" s="300">
        <v>88</v>
      </c>
      <c r="W672" s="309"/>
      <c r="X672" s="309"/>
      <c r="AB672" s="309"/>
      <c r="AC672" s="309"/>
      <c r="AE672" s="309"/>
      <c r="AF672" s="309"/>
      <c r="AG672" s="309"/>
      <c r="AH672" s="309"/>
      <c r="AI672" s="309"/>
      <c r="AJ672" s="309"/>
      <c r="AK672" s="309"/>
      <c r="AL672" s="309"/>
    </row>
    <row r="673" spans="2:38" ht="15" customHeight="1">
      <c r="B673" s="461"/>
      <c r="C673" s="459"/>
      <c r="D673" s="297" t="s">
        <v>524</v>
      </c>
      <c r="E673" s="298">
        <v>0</v>
      </c>
      <c r="F673" s="299">
        <v>1</v>
      </c>
      <c r="G673" s="299">
        <v>24</v>
      </c>
      <c r="H673" s="299">
        <v>25</v>
      </c>
      <c r="I673" s="299">
        <v>26</v>
      </c>
      <c r="J673" s="299">
        <v>11</v>
      </c>
      <c r="K673" s="299">
        <v>2</v>
      </c>
      <c r="L673" s="299">
        <v>0.08</v>
      </c>
      <c r="M673" s="299">
        <v>1.86</v>
      </c>
      <c r="N673" s="299">
        <v>1.94</v>
      </c>
      <c r="O673" s="299"/>
      <c r="P673" s="299" t="s">
        <v>506</v>
      </c>
      <c r="Q673" s="299">
        <v>2.1</v>
      </c>
      <c r="R673" s="299">
        <v>22.8</v>
      </c>
      <c r="S673" s="300">
        <v>92</v>
      </c>
      <c r="W673" s="309"/>
      <c r="X673" s="309"/>
      <c r="AB673" s="309"/>
      <c r="AC673" s="309"/>
      <c r="AE673" s="309"/>
      <c r="AF673" s="309"/>
      <c r="AG673" s="309"/>
      <c r="AH673" s="309"/>
      <c r="AI673" s="309"/>
      <c r="AJ673" s="309"/>
      <c r="AK673" s="309"/>
      <c r="AL673" s="309"/>
    </row>
    <row r="674" spans="2:38" ht="15" customHeight="1">
      <c r="B674" s="461"/>
      <c r="C674" s="459"/>
      <c r="D674" s="297" t="s">
        <v>525</v>
      </c>
      <c r="E674" s="298">
        <v>0</v>
      </c>
      <c r="F674" s="299">
        <v>0</v>
      </c>
      <c r="G674" s="299">
        <v>25</v>
      </c>
      <c r="H674" s="299">
        <v>25</v>
      </c>
      <c r="I674" s="299">
        <v>26</v>
      </c>
      <c r="J674" s="299">
        <v>11</v>
      </c>
      <c r="K674" s="299">
        <v>4</v>
      </c>
      <c r="L674" s="299">
        <v>7.0000000000000007E-2</v>
      </c>
      <c r="M674" s="299">
        <v>1.87</v>
      </c>
      <c r="N674" s="299">
        <v>1.94</v>
      </c>
      <c r="O674" s="299"/>
      <c r="P674" s="299" t="s">
        <v>498</v>
      </c>
      <c r="Q674" s="299">
        <v>2.6</v>
      </c>
      <c r="R674" s="299">
        <v>22.9</v>
      </c>
      <c r="S674" s="300">
        <v>92</v>
      </c>
      <c r="W674" s="309"/>
      <c r="X674" s="309"/>
      <c r="AB674" s="309"/>
      <c r="AC674" s="309"/>
      <c r="AE674" s="309"/>
      <c r="AF674" s="309"/>
      <c r="AG674" s="309"/>
      <c r="AH674" s="309"/>
      <c r="AI674" s="309"/>
      <c r="AJ674" s="309"/>
      <c r="AK674" s="309"/>
      <c r="AL674" s="309"/>
    </row>
    <row r="675" spans="2:38" ht="15" customHeight="1">
      <c r="B675" s="461"/>
      <c r="C675" s="459"/>
      <c r="D675" s="297" t="s">
        <v>526</v>
      </c>
      <c r="E675" s="298">
        <v>0</v>
      </c>
      <c r="F675" s="299">
        <v>0</v>
      </c>
      <c r="G675" s="299">
        <v>23</v>
      </c>
      <c r="H675" s="299">
        <v>23</v>
      </c>
      <c r="I675" s="299">
        <v>24</v>
      </c>
      <c r="J675" s="299">
        <v>6</v>
      </c>
      <c r="K675" s="299">
        <v>-2</v>
      </c>
      <c r="L675" s="299">
        <v>7.0000000000000007E-2</v>
      </c>
      <c r="M675" s="299">
        <v>1.97</v>
      </c>
      <c r="N675" s="299">
        <v>2.04</v>
      </c>
      <c r="O675" s="299"/>
      <c r="P675" s="299" t="s">
        <v>493</v>
      </c>
      <c r="Q675" s="299">
        <v>2.1</v>
      </c>
      <c r="R675" s="299">
        <v>22.9</v>
      </c>
      <c r="S675" s="300">
        <v>91</v>
      </c>
      <c r="W675" s="309"/>
      <c r="X675" s="309"/>
      <c r="AB675" s="309"/>
      <c r="AC675" s="309"/>
      <c r="AE675" s="309"/>
      <c r="AF675" s="309"/>
      <c r="AG675" s="309"/>
      <c r="AH675" s="309"/>
      <c r="AI675" s="309"/>
      <c r="AJ675" s="309"/>
      <c r="AK675" s="309"/>
      <c r="AL675" s="309"/>
    </row>
    <row r="676" spans="2:38" ht="15" customHeight="1">
      <c r="B676" s="461"/>
      <c r="C676" s="459"/>
      <c r="D676" s="297" t="s">
        <v>527</v>
      </c>
      <c r="E676" s="298">
        <v>0</v>
      </c>
      <c r="F676" s="299">
        <v>0</v>
      </c>
      <c r="G676" s="299">
        <v>19</v>
      </c>
      <c r="H676" s="299">
        <v>19</v>
      </c>
      <c r="I676" s="299">
        <v>22</v>
      </c>
      <c r="J676" s="299">
        <v>9</v>
      </c>
      <c r="K676" s="299">
        <v>5</v>
      </c>
      <c r="L676" s="299">
        <v>0.06</v>
      </c>
      <c r="M676" s="299">
        <v>2.02</v>
      </c>
      <c r="N676" s="299">
        <v>2.08</v>
      </c>
      <c r="O676" s="299"/>
      <c r="P676" s="299" t="s">
        <v>498</v>
      </c>
      <c r="Q676" s="299">
        <v>1.7</v>
      </c>
      <c r="R676" s="299">
        <v>22.9</v>
      </c>
      <c r="S676" s="300">
        <v>91</v>
      </c>
      <c r="W676" s="309"/>
      <c r="X676" s="309"/>
      <c r="AB676" s="309"/>
      <c r="AC676" s="309"/>
      <c r="AE676" s="309"/>
      <c r="AF676" s="309"/>
      <c r="AG676" s="309"/>
      <c r="AH676" s="309"/>
      <c r="AI676" s="309"/>
      <c r="AJ676" s="309"/>
      <c r="AK676" s="309"/>
      <c r="AL676" s="309"/>
    </row>
    <row r="677" spans="2:38" ht="15" customHeight="1">
      <c r="B677" s="461"/>
      <c r="C677" s="459"/>
      <c r="D677" s="297" t="s">
        <v>528</v>
      </c>
      <c r="E677" s="298">
        <v>0</v>
      </c>
      <c r="F677" s="299">
        <v>0</v>
      </c>
      <c r="G677" s="299">
        <v>17</v>
      </c>
      <c r="H677" s="299">
        <v>17</v>
      </c>
      <c r="I677" s="299">
        <v>15</v>
      </c>
      <c r="J677" s="299">
        <v>13</v>
      </c>
      <c r="K677" s="299">
        <v>4</v>
      </c>
      <c r="L677" s="299">
        <v>0.08</v>
      </c>
      <c r="M677" s="299">
        <v>2.13</v>
      </c>
      <c r="N677" s="299">
        <v>2.21</v>
      </c>
      <c r="O677" s="299"/>
      <c r="P677" s="299" t="s">
        <v>498</v>
      </c>
      <c r="Q677" s="299">
        <v>1</v>
      </c>
      <c r="R677" s="299">
        <v>23.2</v>
      </c>
      <c r="S677" s="300">
        <v>92</v>
      </c>
      <c r="W677" s="309"/>
      <c r="X677" s="309"/>
      <c r="AB677" s="309"/>
      <c r="AC677" s="309"/>
      <c r="AE677" s="309"/>
      <c r="AF677" s="309"/>
      <c r="AG677" s="309"/>
      <c r="AH677" s="309"/>
      <c r="AI677" s="309"/>
      <c r="AJ677" s="309"/>
      <c r="AK677" s="309"/>
      <c r="AL677" s="309"/>
    </row>
    <row r="678" spans="2:38" ht="15" customHeight="1">
      <c r="B678" s="461"/>
      <c r="C678" s="460"/>
      <c r="D678" s="297" t="s">
        <v>529</v>
      </c>
      <c r="E678" s="298">
        <v>0</v>
      </c>
      <c r="F678" s="299">
        <v>0</v>
      </c>
      <c r="G678" s="299">
        <v>16</v>
      </c>
      <c r="H678" s="299">
        <v>16</v>
      </c>
      <c r="I678" s="299">
        <v>13</v>
      </c>
      <c r="J678" s="299">
        <v>17</v>
      </c>
      <c r="K678" s="299">
        <v>6</v>
      </c>
      <c r="L678" s="299">
        <v>0.09</v>
      </c>
      <c r="M678" s="299">
        <v>2.0499999999999998</v>
      </c>
      <c r="N678" s="299">
        <v>2.14</v>
      </c>
      <c r="O678" s="299"/>
      <c r="P678" s="299" t="s">
        <v>513</v>
      </c>
      <c r="Q678" s="299">
        <v>1.4</v>
      </c>
      <c r="R678" s="299">
        <v>23.2</v>
      </c>
      <c r="S678" s="300">
        <v>91</v>
      </c>
      <c r="W678" s="309"/>
      <c r="X678" s="309"/>
      <c r="AB678" s="309"/>
      <c r="AC678" s="309"/>
      <c r="AE678" s="309"/>
      <c r="AF678" s="309"/>
      <c r="AG678" s="309"/>
      <c r="AH678" s="309"/>
      <c r="AI678" s="309"/>
      <c r="AJ678" s="309"/>
      <c r="AK678" s="309"/>
      <c r="AL678" s="309"/>
    </row>
    <row r="679" spans="2:38" ht="15" customHeight="1">
      <c r="B679" s="461"/>
      <c r="C679" s="458">
        <v>42585</v>
      </c>
      <c r="D679" s="297" t="s">
        <v>492</v>
      </c>
      <c r="E679" s="298">
        <v>0</v>
      </c>
      <c r="F679" s="299">
        <v>0</v>
      </c>
      <c r="G679" s="299">
        <v>16</v>
      </c>
      <c r="H679" s="299">
        <v>16</v>
      </c>
      <c r="I679" s="299">
        <v>14</v>
      </c>
      <c r="J679" s="299">
        <v>12</v>
      </c>
      <c r="K679" s="299">
        <v>11</v>
      </c>
      <c r="L679" s="299">
        <v>0.11</v>
      </c>
      <c r="M679" s="299">
        <v>1.98</v>
      </c>
      <c r="N679" s="299">
        <v>2.09</v>
      </c>
      <c r="O679" s="299"/>
      <c r="P679" s="299" t="s">
        <v>493</v>
      </c>
      <c r="Q679" s="299">
        <v>2.1</v>
      </c>
      <c r="R679" s="299">
        <v>22.6</v>
      </c>
      <c r="S679" s="300">
        <v>94</v>
      </c>
      <c r="W679" s="309"/>
      <c r="X679" s="309"/>
      <c r="AB679" s="309"/>
      <c r="AC679" s="309"/>
      <c r="AE679" s="309"/>
      <c r="AF679" s="309"/>
      <c r="AG679" s="309"/>
      <c r="AH679" s="309"/>
      <c r="AI679" s="309"/>
      <c r="AJ679" s="309"/>
      <c r="AK679" s="309"/>
      <c r="AL679" s="309"/>
    </row>
    <row r="680" spans="2:38" ht="15" customHeight="1">
      <c r="B680" s="461"/>
      <c r="C680" s="459"/>
      <c r="D680" s="297" t="s">
        <v>495</v>
      </c>
      <c r="E680" s="298">
        <v>0</v>
      </c>
      <c r="F680" s="299">
        <v>0</v>
      </c>
      <c r="G680" s="299">
        <v>16</v>
      </c>
      <c r="H680" s="299">
        <v>16</v>
      </c>
      <c r="I680" s="299">
        <v>20</v>
      </c>
      <c r="J680" s="299">
        <v>14</v>
      </c>
      <c r="K680" s="299">
        <v>7</v>
      </c>
      <c r="L680" s="299">
        <v>0.08</v>
      </c>
      <c r="M680" s="299">
        <v>1.94</v>
      </c>
      <c r="N680" s="299">
        <v>2.02</v>
      </c>
      <c r="O680" s="299"/>
      <c r="P680" s="299" t="s">
        <v>498</v>
      </c>
      <c r="Q680" s="299">
        <v>0.6</v>
      </c>
      <c r="R680" s="299">
        <v>22.5</v>
      </c>
      <c r="S680" s="300">
        <v>96</v>
      </c>
      <c r="W680" s="309"/>
      <c r="X680" s="309"/>
      <c r="AB680" s="309"/>
      <c r="AC680" s="309"/>
      <c r="AE680" s="309"/>
      <c r="AF680" s="309"/>
      <c r="AG680" s="309"/>
      <c r="AH680" s="309"/>
      <c r="AI680" s="309"/>
      <c r="AJ680" s="309"/>
      <c r="AK680" s="309"/>
      <c r="AL680" s="309"/>
    </row>
    <row r="681" spans="2:38" ht="15" customHeight="1">
      <c r="B681" s="461"/>
      <c r="C681" s="459"/>
      <c r="D681" s="297" t="s">
        <v>497</v>
      </c>
      <c r="E681" s="298">
        <v>0</v>
      </c>
      <c r="F681" s="299">
        <v>0</v>
      </c>
      <c r="G681" s="299">
        <v>18</v>
      </c>
      <c r="H681" s="299">
        <v>18</v>
      </c>
      <c r="I681" s="299">
        <v>15</v>
      </c>
      <c r="J681" s="299">
        <v>18</v>
      </c>
      <c r="K681" s="299">
        <v>2</v>
      </c>
      <c r="L681" s="299">
        <v>0.09</v>
      </c>
      <c r="M681" s="299">
        <v>1.99</v>
      </c>
      <c r="N681" s="299">
        <v>2.08</v>
      </c>
      <c r="O681" s="299"/>
      <c r="P681" s="299" t="s">
        <v>518</v>
      </c>
      <c r="Q681" s="299">
        <v>0.3</v>
      </c>
      <c r="R681" s="299">
        <v>22.4</v>
      </c>
      <c r="S681" s="300">
        <v>94</v>
      </c>
      <c r="W681" s="309"/>
      <c r="X681" s="309"/>
      <c r="AB681" s="309"/>
      <c r="AC681" s="309"/>
      <c r="AE681" s="309"/>
      <c r="AF681" s="309"/>
      <c r="AG681" s="309"/>
      <c r="AH681" s="309"/>
      <c r="AI681" s="309"/>
      <c r="AJ681" s="309"/>
      <c r="AK681" s="309"/>
      <c r="AL681" s="309"/>
    </row>
    <row r="682" spans="2:38" ht="15" customHeight="1">
      <c r="B682" s="461"/>
      <c r="C682" s="459"/>
      <c r="D682" s="297" t="s">
        <v>500</v>
      </c>
      <c r="E682" s="298" t="s">
        <v>501</v>
      </c>
      <c r="F682" s="299">
        <v>1</v>
      </c>
      <c r="G682" s="299">
        <v>18</v>
      </c>
      <c r="H682" s="299">
        <v>19</v>
      </c>
      <c r="I682" s="299">
        <v>9</v>
      </c>
      <c r="J682" s="299">
        <v>22</v>
      </c>
      <c r="K682" s="299">
        <v>4</v>
      </c>
      <c r="L682" s="299">
        <v>0.11</v>
      </c>
      <c r="M682" s="299">
        <v>2.14</v>
      </c>
      <c r="N682" s="299">
        <v>2.25</v>
      </c>
      <c r="O682" s="299"/>
      <c r="P682" s="299" t="s">
        <v>493</v>
      </c>
      <c r="Q682" s="299">
        <v>1.4</v>
      </c>
      <c r="R682" s="299">
        <v>22.7</v>
      </c>
      <c r="S682" s="300">
        <v>95</v>
      </c>
      <c r="W682" s="309"/>
      <c r="X682" s="309"/>
      <c r="AB682" s="309"/>
      <c r="AC682" s="309"/>
      <c r="AE682" s="309"/>
      <c r="AF682" s="309"/>
      <c r="AG682" s="309"/>
      <c r="AH682" s="309"/>
      <c r="AI682" s="309"/>
      <c r="AJ682" s="309"/>
      <c r="AK682" s="309"/>
      <c r="AL682" s="309"/>
    </row>
    <row r="683" spans="2:38" ht="15" customHeight="1">
      <c r="B683" s="461"/>
      <c r="C683" s="459"/>
      <c r="D683" s="297" t="s">
        <v>503</v>
      </c>
      <c r="E683" s="298">
        <v>0</v>
      </c>
      <c r="F683" s="299">
        <v>1</v>
      </c>
      <c r="G683" s="299">
        <v>16</v>
      </c>
      <c r="H683" s="299">
        <v>17</v>
      </c>
      <c r="I683" s="299">
        <v>6</v>
      </c>
      <c r="J683" s="299">
        <v>21</v>
      </c>
      <c r="K683" s="299">
        <v>2</v>
      </c>
      <c r="L683" s="299">
        <v>0.1</v>
      </c>
      <c r="M683" s="299">
        <v>2.16</v>
      </c>
      <c r="N683" s="299">
        <v>2.2599999999999998</v>
      </c>
      <c r="O683" s="299"/>
      <c r="P683" s="299" t="s">
        <v>498</v>
      </c>
      <c r="Q683" s="299">
        <v>0.8</v>
      </c>
      <c r="R683" s="299">
        <v>22.8</v>
      </c>
      <c r="S683" s="300">
        <v>93</v>
      </c>
      <c r="W683" s="309"/>
      <c r="X683" s="309"/>
      <c r="AB683" s="309"/>
      <c r="AC683" s="309"/>
      <c r="AE683" s="309"/>
      <c r="AF683" s="309"/>
      <c r="AG683" s="309"/>
      <c r="AH683" s="309"/>
      <c r="AI683" s="309"/>
      <c r="AJ683" s="309"/>
      <c r="AK683" s="309"/>
      <c r="AL683" s="309"/>
    </row>
    <row r="684" spans="2:38" ht="15" customHeight="1">
      <c r="B684" s="461"/>
      <c r="C684" s="459"/>
      <c r="D684" s="297" t="s">
        <v>505</v>
      </c>
      <c r="E684" s="298">
        <v>0</v>
      </c>
      <c r="F684" s="299">
        <v>2</v>
      </c>
      <c r="G684" s="299">
        <v>14</v>
      </c>
      <c r="H684" s="299">
        <v>16</v>
      </c>
      <c r="I684" s="299">
        <v>3</v>
      </c>
      <c r="J684" s="299">
        <v>19</v>
      </c>
      <c r="K684" s="299">
        <v>6</v>
      </c>
      <c r="L684" s="299">
        <v>0.1</v>
      </c>
      <c r="M684" s="299">
        <v>2.5099999999999998</v>
      </c>
      <c r="N684" s="299">
        <v>2.61</v>
      </c>
      <c r="O684" s="299"/>
      <c r="P684" s="299" t="s">
        <v>493</v>
      </c>
      <c r="Q684" s="299">
        <v>1</v>
      </c>
      <c r="R684" s="299">
        <v>23.3</v>
      </c>
      <c r="S684" s="300">
        <v>91</v>
      </c>
      <c r="W684" s="309"/>
      <c r="X684" s="309"/>
      <c r="AB684" s="309"/>
      <c r="AC684" s="309"/>
      <c r="AE684" s="309"/>
      <c r="AF684" s="309"/>
      <c r="AG684" s="309"/>
      <c r="AH684" s="309"/>
      <c r="AI684" s="309"/>
      <c r="AJ684" s="309"/>
      <c r="AK684" s="309"/>
      <c r="AL684" s="309"/>
    </row>
    <row r="685" spans="2:38" ht="15" customHeight="1">
      <c r="B685" s="461"/>
      <c r="C685" s="459"/>
      <c r="D685" s="297" t="s">
        <v>508</v>
      </c>
      <c r="E685" s="298">
        <v>0</v>
      </c>
      <c r="F685" s="299">
        <v>3</v>
      </c>
      <c r="G685" s="299">
        <v>12</v>
      </c>
      <c r="H685" s="299">
        <v>15</v>
      </c>
      <c r="I685" s="299">
        <v>4</v>
      </c>
      <c r="J685" s="299">
        <v>18</v>
      </c>
      <c r="K685" s="299">
        <v>12</v>
      </c>
      <c r="L685" s="299">
        <v>0.09</v>
      </c>
      <c r="M685" s="299">
        <v>2.5099999999999998</v>
      </c>
      <c r="N685" s="299">
        <v>2.6</v>
      </c>
      <c r="O685" s="299"/>
      <c r="P685" s="299" t="s">
        <v>493</v>
      </c>
      <c r="Q685" s="299">
        <v>1.9</v>
      </c>
      <c r="R685" s="299">
        <v>23.8</v>
      </c>
      <c r="S685" s="300">
        <v>86</v>
      </c>
      <c r="W685" s="309"/>
      <c r="X685" s="309"/>
      <c r="AB685" s="309"/>
      <c r="AC685" s="309"/>
      <c r="AE685" s="309"/>
      <c r="AF685" s="309"/>
      <c r="AG685" s="309"/>
      <c r="AH685" s="309"/>
      <c r="AI685" s="309"/>
      <c r="AJ685" s="309"/>
      <c r="AK685" s="309"/>
      <c r="AL685" s="309"/>
    </row>
    <row r="686" spans="2:38" ht="15" customHeight="1">
      <c r="B686" s="461"/>
      <c r="C686" s="459"/>
      <c r="D686" s="297" t="s">
        <v>510</v>
      </c>
      <c r="E686" s="298">
        <v>0</v>
      </c>
      <c r="F686" s="299">
        <v>3</v>
      </c>
      <c r="G686" s="299">
        <v>13</v>
      </c>
      <c r="H686" s="299">
        <v>16</v>
      </c>
      <c r="I686" s="299">
        <v>5</v>
      </c>
      <c r="J686" s="299">
        <v>22</v>
      </c>
      <c r="K686" s="299">
        <v>13</v>
      </c>
      <c r="L686" s="299">
        <v>0.09</v>
      </c>
      <c r="M686" s="299">
        <v>2.19</v>
      </c>
      <c r="N686" s="299">
        <v>2.2799999999999998</v>
      </c>
      <c r="O686" s="299"/>
      <c r="P686" s="299" t="s">
        <v>506</v>
      </c>
      <c r="Q686" s="299">
        <v>1.3</v>
      </c>
      <c r="R686" s="299">
        <v>24.8</v>
      </c>
      <c r="S686" s="300">
        <v>84</v>
      </c>
      <c r="W686" s="309"/>
      <c r="X686" s="309"/>
      <c r="AB686" s="309"/>
      <c r="AC686" s="309"/>
      <c r="AE686" s="309"/>
      <c r="AF686" s="309"/>
      <c r="AG686" s="309"/>
      <c r="AH686" s="309"/>
      <c r="AI686" s="309"/>
      <c r="AJ686" s="309"/>
      <c r="AK686" s="309"/>
      <c r="AL686" s="309"/>
    </row>
    <row r="687" spans="2:38" ht="15" customHeight="1">
      <c r="B687" s="461"/>
      <c r="C687" s="459"/>
      <c r="D687" s="297" t="s">
        <v>511</v>
      </c>
      <c r="E687" s="298">
        <v>0</v>
      </c>
      <c r="F687" s="299">
        <v>4</v>
      </c>
      <c r="G687" s="299">
        <v>14</v>
      </c>
      <c r="H687" s="299">
        <v>18</v>
      </c>
      <c r="I687" s="299">
        <v>8</v>
      </c>
      <c r="J687" s="299">
        <v>23</v>
      </c>
      <c r="K687" s="299">
        <v>9</v>
      </c>
      <c r="L687" s="299">
        <v>0.1</v>
      </c>
      <c r="M687" s="299">
        <v>2.04</v>
      </c>
      <c r="N687" s="299">
        <v>2.14</v>
      </c>
      <c r="O687" s="299"/>
      <c r="P687" s="299" t="s">
        <v>535</v>
      </c>
      <c r="Q687" s="299">
        <v>0.4</v>
      </c>
      <c r="R687" s="299">
        <v>25.6</v>
      </c>
      <c r="S687" s="300">
        <v>78</v>
      </c>
      <c r="W687" s="309"/>
      <c r="X687" s="309"/>
      <c r="AB687" s="309"/>
      <c r="AC687" s="309"/>
      <c r="AE687" s="309"/>
      <c r="AF687" s="309"/>
      <c r="AG687" s="309"/>
      <c r="AH687" s="309"/>
      <c r="AI687" s="309"/>
      <c r="AJ687" s="309"/>
      <c r="AK687" s="309"/>
      <c r="AL687" s="309"/>
    </row>
    <row r="688" spans="2:38" ht="15" customHeight="1" thickBot="1">
      <c r="B688" s="461"/>
      <c r="C688" s="459"/>
      <c r="D688" s="310" t="s">
        <v>512</v>
      </c>
      <c r="E688" s="311">
        <v>0</v>
      </c>
      <c r="F688" s="304">
        <v>3</v>
      </c>
      <c r="G688" s="304">
        <v>17</v>
      </c>
      <c r="H688" s="304">
        <v>20</v>
      </c>
      <c r="I688" s="304">
        <v>13</v>
      </c>
      <c r="J688" s="304">
        <v>25</v>
      </c>
      <c r="K688" s="304">
        <v>11</v>
      </c>
      <c r="L688" s="304">
        <v>0.11</v>
      </c>
      <c r="M688" s="304">
        <v>1.96</v>
      </c>
      <c r="N688" s="304">
        <v>2.0699999999999998</v>
      </c>
      <c r="O688" s="304"/>
      <c r="P688" s="304" t="s">
        <v>518</v>
      </c>
      <c r="Q688" s="304">
        <v>1.7</v>
      </c>
      <c r="R688" s="304">
        <v>27.8</v>
      </c>
      <c r="S688" s="305">
        <v>79</v>
      </c>
      <c r="W688" s="309"/>
      <c r="X688" s="309"/>
      <c r="AB688" s="309"/>
      <c r="AC688" s="309"/>
      <c r="AE688" s="309"/>
      <c r="AF688" s="309"/>
      <c r="AG688" s="309"/>
      <c r="AH688" s="309"/>
      <c r="AI688" s="309"/>
      <c r="AJ688" s="309"/>
      <c r="AK688" s="309"/>
      <c r="AL688" s="309"/>
    </row>
    <row r="689" spans="2:38" ht="15" customHeight="1">
      <c r="B689" s="461"/>
      <c r="C689" s="459"/>
      <c r="D689" s="293" t="s">
        <v>514</v>
      </c>
      <c r="E689" s="294">
        <v>1</v>
      </c>
      <c r="F689" s="295">
        <v>2</v>
      </c>
      <c r="G689" s="295">
        <v>19</v>
      </c>
      <c r="H689" s="295">
        <v>21</v>
      </c>
      <c r="I689" s="295">
        <v>26</v>
      </c>
      <c r="J689" s="295">
        <v>20</v>
      </c>
      <c r="K689" s="295">
        <v>15</v>
      </c>
      <c r="L689" s="295">
        <v>0.09</v>
      </c>
      <c r="M689" s="295">
        <v>1.89</v>
      </c>
      <c r="N689" s="295">
        <v>1.98</v>
      </c>
      <c r="O689" s="295"/>
      <c r="P689" s="295" t="s">
        <v>518</v>
      </c>
      <c r="Q689" s="295">
        <v>2</v>
      </c>
      <c r="R689" s="295">
        <v>27.9</v>
      </c>
      <c r="S689" s="296">
        <v>70</v>
      </c>
      <c r="W689" s="309"/>
      <c r="X689" s="309"/>
      <c r="AB689" s="309"/>
      <c r="AC689" s="309"/>
      <c r="AE689" s="309"/>
      <c r="AF689" s="309"/>
      <c r="AG689" s="309"/>
      <c r="AH689" s="309"/>
      <c r="AI689" s="309"/>
      <c r="AJ689" s="309"/>
      <c r="AK689" s="309"/>
      <c r="AL689" s="309"/>
    </row>
    <row r="690" spans="2:38" ht="15" customHeight="1">
      <c r="B690" s="461"/>
      <c r="C690" s="459"/>
      <c r="D690" s="297" t="s">
        <v>516</v>
      </c>
      <c r="E690" s="298">
        <v>0</v>
      </c>
      <c r="F690" s="299">
        <v>1</v>
      </c>
      <c r="G690" s="299">
        <v>20</v>
      </c>
      <c r="H690" s="299">
        <v>21</v>
      </c>
      <c r="I690" s="299">
        <v>35</v>
      </c>
      <c r="J690" s="299">
        <v>20</v>
      </c>
      <c r="K690" s="299">
        <v>11</v>
      </c>
      <c r="L690" s="299">
        <v>0.08</v>
      </c>
      <c r="M690" s="299">
        <v>1.89</v>
      </c>
      <c r="N690" s="299">
        <v>1.97</v>
      </c>
      <c r="O690" s="299"/>
      <c r="P690" s="299" t="s">
        <v>515</v>
      </c>
      <c r="Q690" s="299">
        <v>2.5</v>
      </c>
      <c r="R690" s="299">
        <v>28.9</v>
      </c>
      <c r="S690" s="300">
        <v>67</v>
      </c>
      <c r="W690" s="309"/>
      <c r="X690" s="309"/>
      <c r="AB690" s="309"/>
      <c r="AC690" s="309"/>
      <c r="AE690" s="309"/>
      <c r="AF690" s="309"/>
      <c r="AG690" s="309"/>
      <c r="AH690" s="309"/>
      <c r="AI690" s="309"/>
      <c r="AJ690" s="309"/>
      <c r="AK690" s="309"/>
      <c r="AL690" s="309"/>
    </row>
    <row r="691" spans="2:38" ht="15" customHeight="1">
      <c r="B691" s="461"/>
      <c r="C691" s="459"/>
      <c r="D691" s="297" t="s">
        <v>517</v>
      </c>
      <c r="E691" s="298">
        <v>0</v>
      </c>
      <c r="F691" s="299">
        <v>1</v>
      </c>
      <c r="G691" s="299">
        <v>20</v>
      </c>
      <c r="H691" s="299">
        <v>21</v>
      </c>
      <c r="I691" s="299">
        <v>39</v>
      </c>
      <c r="J691" s="299">
        <v>21</v>
      </c>
      <c r="K691" s="299">
        <v>11</v>
      </c>
      <c r="L691" s="299">
        <v>0.09</v>
      </c>
      <c r="M691" s="299">
        <v>1.86</v>
      </c>
      <c r="N691" s="299">
        <v>1.95</v>
      </c>
      <c r="O691" s="299"/>
      <c r="P691" s="299" t="s">
        <v>518</v>
      </c>
      <c r="Q691" s="299">
        <v>2.2000000000000002</v>
      </c>
      <c r="R691" s="299">
        <v>30.6</v>
      </c>
      <c r="S691" s="300">
        <v>59</v>
      </c>
      <c r="W691" s="309"/>
      <c r="X691" s="309"/>
      <c r="AB691" s="309"/>
      <c r="AC691" s="309"/>
      <c r="AE691" s="309"/>
      <c r="AF691" s="309"/>
      <c r="AG691" s="309"/>
      <c r="AH691" s="309"/>
      <c r="AI691" s="309"/>
      <c r="AJ691" s="309"/>
      <c r="AK691" s="309"/>
      <c r="AL691" s="309"/>
    </row>
    <row r="692" spans="2:38" ht="15" customHeight="1">
      <c r="B692" s="461"/>
      <c r="C692" s="459"/>
      <c r="D692" s="297" t="s">
        <v>519</v>
      </c>
      <c r="E692" s="298">
        <v>0</v>
      </c>
      <c r="F692" s="299">
        <v>1</v>
      </c>
      <c r="G692" s="299">
        <v>19</v>
      </c>
      <c r="H692" s="299">
        <v>20</v>
      </c>
      <c r="I692" s="299">
        <v>38</v>
      </c>
      <c r="J692" s="299">
        <v>25</v>
      </c>
      <c r="K692" s="299">
        <v>10</v>
      </c>
      <c r="L692" s="299">
        <v>0.08</v>
      </c>
      <c r="M692" s="299">
        <v>1.84</v>
      </c>
      <c r="N692" s="299">
        <v>1.92</v>
      </c>
      <c r="O692" s="299"/>
      <c r="P692" s="299" t="s">
        <v>515</v>
      </c>
      <c r="Q692" s="299">
        <v>2.4</v>
      </c>
      <c r="R692" s="299">
        <v>31.7</v>
      </c>
      <c r="S692" s="300">
        <v>57</v>
      </c>
      <c r="W692" s="309"/>
      <c r="X692" s="309"/>
      <c r="AB692" s="309"/>
      <c r="AC692" s="309"/>
      <c r="AE692" s="309"/>
      <c r="AF692" s="309"/>
      <c r="AG692" s="309"/>
      <c r="AH692" s="309"/>
      <c r="AI692" s="309"/>
      <c r="AJ692" s="309"/>
      <c r="AK692" s="309"/>
      <c r="AL692" s="309"/>
    </row>
    <row r="693" spans="2:38" ht="15" customHeight="1">
      <c r="B693" s="461"/>
      <c r="C693" s="459"/>
      <c r="D693" s="297" t="s">
        <v>520</v>
      </c>
      <c r="E693" s="298">
        <v>0</v>
      </c>
      <c r="F693" s="299">
        <v>1</v>
      </c>
      <c r="G693" s="299">
        <v>18</v>
      </c>
      <c r="H693" s="299">
        <v>19</v>
      </c>
      <c r="I693" s="299">
        <v>39</v>
      </c>
      <c r="J693" s="299">
        <v>26</v>
      </c>
      <c r="K693" s="299">
        <v>14</v>
      </c>
      <c r="L693" s="299">
        <v>0.08</v>
      </c>
      <c r="M693" s="299">
        <v>1.85</v>
      </c>
      <c r="N693" s="299">
        <v>1.93</v>
      </c>
      <c r="O693" s="299"/>
      <c r="P693" s="299" t="s">
        <v>530</v>
      </c>
      <c r="Q693" s="299">
        <v>2.2999999999999998</v>
      </c>
      <c r="R693" s="299">
        <v>29.4</v>
      </c>
      <c r="S693" s="300">
        <v>57</v>
      </c>
      <c r="W693" s="309"/>
      <c r="X693" s="309"/>
      <c r="AB693" s="309"/>
      <c r="AC693" s="309"/>
      <c r="AE693" s="309"/>
      <c r="AF693" s="309"/>
      <c r="AG693" s="309"/>
      <c r="AH693" s="309"/>
      <c r="AI693" s="309"/>
      <c r="AJ693" s="309"/>
      <c r="AK693" s="309"/>
      <c r="AL693" s="309"/>
    </row>
    <row r="694" spans="2:38" ht="15" customHeight="1">
      <c r="B694" s="461"/>
      <c r="C694" s="459"/>
      <c r="D694" s="297" t="s">
        <v>521</v>
      </c>
      <c r="E694" s="298">
        <v>0</v>
      </c>
      <c r="F694" s="299">
        <v>1</v>
      </c>
      <c r="G694" s="299">
        <v>13</v>
      </c>
      <c r="H694" s="299">
        <v>14</v>
      </c>
      <c r="I694" s="299">
        <v>35</v>
      </c>
      <c r="J694" s="299">
        <v>30</v>
      </c>
      <c r="K694" s="299">
        <v>13</v>
      </c>
      <c r="L694" s="299">
        <v>0.08</v>
      </c>
      <c r="M694" s="299">
        <v>1.86</v>
      </c>
      <c r="N694" s="299">
        <v>1.94</v>
      </c>
      <c r="O694" s="299"/>
      <c r="P694" s="299" t="s">
        <v>518</v>
      </c>
      <c r="Q694" s="299">
        <v>4.3</v>
      </c>
      <c r="R694" s="299">
        <v>28.7</v>
      </c>
      <c r="S694" s="300">
        <v>69</v>
      </c>
      <c r="W694" s="309"/>
      <c r="X694" s="309"/>
      <c r="AB694" s="309"/>
      <c r="AC694" s="309"/>
      <c r="AE694" s="309"/>
      <c r="AF694" s="309"/>
      <c r="AG694" s="309"/>
      <c r="AH694" s="309"/>
      <c r="AI694" s="309"/>
      <c r="AJ694" s="309"/>
      <c r="AK694" s="309"/>
      <c r="AL694" s="309"/>
    </row>
    <row r="695" spans="2:38" ht="15" customHeight="1">
      <c r="B695" s="461"/>
      <c r="C695" s="459"/>
      <c r="D695" s="297" t="s">
        <v>522</v>
      </c>
      <c r="E695" s="298">
        <v>0</v>
      </c>
      <c r="F695" s="299">
        <v>0</v>
      </c>
      <c r="G695" s="299">
        <v>11</v>
      </c>
      <c r="H695" s="299">
        <v>11</v>
      </c>
      <c r="I695" s="299">
        <v>33</v>
      </c>
      <c r="J695" s="299">
        <v>19</v>
      </c>
      <c r="K695" s="299">
        <v>9</v>
      </c>
      <c r="L695" s="299">
        <v>7.0000000000000007E-2</v>
      </c>
      <c r="M695" s="299">
        <v>1.87</v>
      </c>
      <c r="N695" s="299">
        <v>1.94</v>
      </c>
      <c r="O695" s="299"/>
      <c r="P695" s="299" t="s">
        <v>535</v>
      </c>
      <c r="Q695" s="299">
        <v>1.4</v>
      </c>
      <c r="R695" s="299">
        <v>27</v>
      </c>
      <c r="S695" s="300">
        <v>70</v>
      </c>
      <c r="W695" s="309"/>
      <c r="X695" s="309"/>
      <c r="AB695" s="309"/>
      <c r="AC695" s="309"/>
      <c r="AE695" s="309"/>
      <c r="AF695" s="309"/>
      <c r="AG695" s="309"/>
      <c r="AH695" s="309"/>
      <c r="AI695" s="309"/>
      <c r="AJ695" s="309"/>
      <c r="AK695" s="309"/>
      <c r="AL695" s="309"/>
    </row>
    <row r="696" spans="2:38" ht="15" customHeight="1">
      <c r="B696" s="461"/>
      <c r="C696" s="459"/>
      <c r="D696" s="297" t="s">
        <v>523</v>
      </c>
      <c r="E696" s="298">
        <v>0</v>
      </c>
      <c r="F696" s="299">
        <v>1</v>
      </c>
      <c r="G696" s="299">
        <v>13</v>
      </c>
      <c r="H696" s="299">
        <v>14</v>
      </c>
      <c r="I696" s="299">
        <v>23</v>
      </c>
      <c r="J696" s="299">
        <v>13</v>
      </c>
      <c r="K696" s="299">
        <v>9</v>
      </c>
      <c r="L696" s="299">
        <v>0.08</v>
      </c>
      <c r="M696" s="299">
        <v>1.85</v>
      </c>
      <c r="N696" s="299">
        <v>1.93</v>
      </c>
      <c r="O696" s="299"/>
      <c r="P696" s="299" t="s">
        <v>506</v>
      </c>
      <c r="Q696" s="299">
        <v>1.4</v>
      </c>
      <c r="R696" s="299">
        <v>25.7</v>
      </c>
      <c r="S696" s="300">
        <v>94</v>
      </c>
      <c r="W696" s="309"/>
      <c r="X696" s="309"/>
      <c r="AB696" s="309"/>
      <c r="AC696" s="309"/>
      <c r="AE696" s="309"/>
      <c r="AF696" s="309"/>
      <c r="AG696" s="309"/>
      <c r="AH696" s="309"/>
      <c r="AI696" s="309"/>
      <c r="AJ696" s="309"/>
      <c r="AK696" s="309"/>
      <c r="AL696" s="309"/>
    </row>
    <row r="697" spans="2:38" ht="15" customHeight="1">
      <c r="B697" s="461"/>
      <c r="C697" s="459"/>
      <c r="D697" s="297" t="s">
        <v>524</v>
      </c>
      <c r="E697" s="298">
        <v>0</v>
      </c>
      <c r="F697" s="299">
        <v>0</v>
      </c>
      <c r="G697" s="299">
        <v>12</v>
      </c>
      <c r="H697" s="299">
        <v>12</v>
      </c>
      <c r="I697" s="299">
        <v>19</v>
      </c>
      <c r="J697" s="299">
        <v>20</v>
      </c>
      <c r="K697" s="299">
        <v>5</v>
      </c>
      <c r="L697" s="299">
        <v>0.09</v>
      </c>
      <c r="M697" s="299">
        <v>1.9</v>
      </c>
      <c r="N697" s="299">
        <v>1.99</v>
      </c>
      <c r="O697" s="299"/>
      <c r="P697" s="299" t="s">
        <v>493</v>
      </c>
      <c r="Q697" s="299">
        <v>0.4</v>
      </c>
      <c r="R697" s="299">
        <v>25.5</v>
      </c>
      <c r="S697" s="300">
        <v>93</v>
      </c>
      <c r="W697" s="309"/>
      <c r="X697" s="309"/>
      <c r="AB697" s="309"/>
      <c r="AC697" s="309"/>
      <c r="AE697" s="309"/>
      <c r="AF697" s="309"/>
      <c r="AG697" s="309"/>
      <c r="AH697" s="309"/>
      <c r="AI697" s="309"/>
      <c r="AJ697" s="309"/>
      <c r="AK697" s="309"/>
      <c r="AL697" s="309"/>
    </row>
    <row r="698" spans="2:38" ht="15" customHeight="1">
      <c r="B698" s="461"/>
      <c r="C698" s="459"/>
      <c r="D698" s="297" t="s">
        <v>525</v>
      </c>
      <c r="E698" s="298">
        <v>0</v>
      </c>
      <c r="F698" s="299">
        <v>1</v>
      </c>
      <c r="G698" s="299">
        <v>15</v>
      </c>
      <c r="H698" s="299">
        <v>16</v>
      </c>
      <c r="I698" s="299">
        <v>14</v>
      </c>
      <c r="J698" s="299">
        <v>23</v>
      </c>
      <c r="K698" s="299">
        <v>9</v>
      </c>
      <c r="L698" s="299">
        <v>0.1</v>
      </c>
      <c r="M698" s="299">
        <v>1.97</v>
      </c>
      <c r="N698" s="299">
        <v>2.0699999999999998</v>
      </c>
      <c r="O698" s="299"/>
      <c r="P698" s="299" t="s">
        <v>493</v>
      </c>
      <c r="Q698" s="299">
        <v>2.2999999999999998</v>
      </c>
      <c r="R698" s="299">
        <v>25.2</v>
      </c>
      <c r="S698" s="300">
        <v>94</v>
      </c>
      <c r="W698" s="309"/>
      <c r="X698" s="309"/>
      <c r="AB698" s="309"/>
      <c r="AC698" s="309"/>
      <c r="AE698" s="309"/>
      <c r="AF698" s="309"/>
      <c r="AG698" s="309"/>
      <c r="AH698" s="309"/>
      <c r="AI698" s="309"/>
      <c r="AJ698" s="309"/>
      <c r="AK698" s="309"/>
      <c r="AL698" s="309"/>
    </row>
    <row r="699" spans="2:38" ht="15" customHeight="1">
      <c r="B699" s="461"/>
      <c r="C699" s="459"/>
      <c r="D699" s="297" t="s">
        <v>526</v>
      </c>
      <c r="E699" s="298">
        <v>0</v>
      </c>
      <c r="F699" s="299">
        <v>1</v>
      </c>
      <c r="G699" s="299">
        <v>24</v>
      </c>
      <c r="H699" s="299">
        <v>25</v>
      </c>
      <c r="I699" s="299">
        <v>15</v>
      </c>
      <c r="J699" s="299">
        <v>32</v>
      </c>
      <c r="K699" s="299">
        <v>11</v>
      </c>
      <c r="L699" s="299">
        <v>0.12</v>
      </c>
      <c r="M699" s="299">
        <v>1.95</v>
      </c>
      <c r="N699" s="299">
        <v>2.0699999999999998</v>
      </c>
      <c r="O699" s="299"/>
      <c r="P699" s="299" t="s">
        <v>493</v>
      </c>
      <c r="Q699" s="299">
        <v>1.8</v>
      </c>
      <c r="R699" s="299">
        <v>24.6</v>
      </c>
      <c r="S699" s="300">
        <v>92</v>
      </c>
      <c r="W699" s="309"/>
      <c r="X699" s="309"/>
      <c r="AB699" s="309"/>
      <c r="AC699" s="309"/>
      <c r="AE699" s="309"/>
      <c r="AF699" s="309"/>
      <c r="AG699" s="309"/>
      <c r="AH699" s="309"/>
      <c r="AI699" s="309"/>
      <c r="AJ699" s="309"/>
      <c r="AK699" s="309"/>
      <c r="AL699" s="309"/>
    </row>
    <row r="700" spans="2:38" ht="15" customHeight="1">
      <c r="B700" s="461"/>
      <c r="C700" s="459"/>
      <c r="D700" s="297" t="s">
        <v>527</v>
      </c>
      <c r="E700" s="298">
        <v>0</v>
      </c>
      <c r="F700" s="299">
        <v>1</v>
      </c>
      <c r="G700" s="299">
        <v>25</v>
      </c>
      <c r="H700" s="299">
        <v>26</v>
      </c>
      <c r="I700" s="299">
        <v>16</v>
      </c>
      <c r="J700" s="299">
        <v>25</v>
      </c>
      <c r="K700" s="299">
        <v>7</v>
      </c>
      <c r="L700" s="299">
        <v>0.11</v>
      </c>
      <c r="M700" s="299">
        <v>1.97</v>
      </c>
      <c r="N700" s="299">
        <v>2.08</v>
      </c>
      <c r="O700" s="299"/>
      <c r="P700" s="299" t="s">
        <v>539</v>
      </c>
      <c r="Q700" s="299">
        <v>0.8</v>
      </c>
      <c r="R700" s="299">
        <v>24.6</v>
      </c>
      <c r="S700" s="300">
        <v>93</v>
      </c>
      <c r="W700" s="309"/>
      <c r="X700" s="309"/>
      <c r="AB700" s="309"/>
      <c r="AC700" s="309"/>
      <c r="AE700" s="309"/>
      <c r="AF700" s="309"/>
      <c r="AG700" s="309"/>
      <c r="AH700" s="309"/>
      <c r="AI700" s="309"/>
      <c r="AJ700" s="309"/>
      <c r="AK700" s="309"/>
      <c r="AL700" s="309"/>
    </row>
    <row r="701" spans="2:38" ht="15" customHeight="1">
      <c r="B701" s="461"/>
      <c r="C701" s="459"/>
      <c r="D701" s="297" t="s">
        <v>528</v>
      </c>
      <c r="E701" s="298">
        <v>0</v>
      </c>
      <c r="F701" s="299">
        <v>1</v>
      </c>
      <c r="G701" s="299">
        <v>21</v>
      </c>
      <c r="H701" s="299">
        <v>22</v>
      </c>
      <c r="I701" s="299">
        <v>14</v>
      </c>
      <c r="J701" s="299">
        <v>20</v>
      </c>
      <c r="K701" s="299">
        <v>10</v>
      </c>
      <c r="L701" s="299">
        <v>0.1</v>
      </c>
      <c r="M701" s="299">
        <v>2.0499999999999998</v>
      </c>
      <c r="N701" s="299">
        <v>2.15</v>
      </c>
      <c r="O701" s="299"/>
      <c r="P701" s="299" t="s">
        <v>498</v>
      </c>
      <c r="Q701" s="299">
        <v>1.5</v>
      </c>
      <c r="R701" s="299">
        <v>24.4</v>
      </c>
      <c r="S701" s="300">
        <v>93</v>
      </c>
      <c r="W701" s="309"/>
      <c r="X701" s="309"/>
      <c r="AB701" s="309"/>
      <c r="AC701" s="309"/>
      <c r="AE701" s="309"/>
      <c r="AF701" s="309"/>
      <c r="AG701" s="309"/>
      <c r="AH701" s="309"/>
      <c r="AI701" s="309"/>
      <c r="AJ701" s="309"/>
      <c r="AK701" s="309"/>
      <c r="AL701" s="309"/>
    </row>
    <row r="702" spans="2:38" ht="15" customHeight="1">
      <c r="B702" s="461"/>
      <c r="C702" s="460"/>
      <c r="D702" s="297" t="s">
        <v>529</v>
      </c>
      <c r="E702" s="298">
        <v>0</v>
      </c>
      <c r="F702" s="299">
        <v>0</v>
      </c>
      <c r="G702" s="299">
        <v>19</v>
      </c>
      <c r="H702" s="299">
        <v>19</v>
      </c>
      <c r="I702" s="299">
        <v>15</v>
      </c>
      <c r="J702" s="299">
        <v>16</v>
      </c>
      <c r="K702" s="299">
        <v>9</v>
      </c>
      <c r="L702" s="299">
        <v>0.1</v>
      </c>
      <c r="M702" s="299">
        <v>2.14</v>
      </c>
      <c r="N702" s="299">
        <v>2.2400000000000002</v>
      </c>
      <c r="O702" s="299"/>
      <c r="P702" s="299" t="s">
        <v>506</v>
      </c>
      <c r="Q702" s="299">
        <v>1.9</v>
      </c>
      <c r="R702" s="299">
        <v>24</v>
      </c>
      <c r="S702" s="300">
        <v>93</v>
      </c>
      <c r="W702" s="309"/>
      <c r="X702" s="309"/>
      <c r="AB702" s="309"/>
      <c r="AC702" s="309"/>
      <c r="AE702" s="309"/>
      <c r="AF702" s="309"/>
      <c r="AG702" s="309"/>
      <c r="AH702" s="309"/>
      <c r="AI702" s="309"/>
      <c r="AJ702" s="309"/>
      <c r="AK702" s="309"/>
      <c r="AL702" s="309"/>
    </row>
    <row r="703" spans="2:38" ht="15" customHeight="1">
      <c r="B703" s="461"/>
      <c r="C703" s="458">
        <v>42586</v>
      </c>
      <c r="D703" s="297" t="s">
        <v>492</v>
      </c>
      <c r="E703" s="298">
        <v>0</v>
      </c>
      <c r="F703" s="299">
        <v>0</v>
      </c>
      <c r="G703" s="299">
        <v>19</v>
      </c>
      <c r="H703" s="299">
        <v>19</v>
      </c>
      <c r="I703" s="299">
        <v>8</v>
      </c>
      <c r="J703" s="299">
        <v>14</v>
      </c>
      <c r="K703" s="299">
        <v>8</v>
      </c>
      <c r="L703" s="299">
        <v>0.09</v>
      </c>
      <c r="M703" s="299">
        <v>2.15</v>
      </c>
      <c r="N703" s="299">
        <v>2.2400000000000002</v>
      </c>
      <c r="O703" s="299"/>
      <c r="P703" s="299" t="s">
        <v>493</v>
      </c>
      <c r="Q703" s="299">
        <v>1.2</v>
      </c>
      <c r="R703" s="299">
        <v>23.5</v>
      </c>
      <c r="S703" s="300">
        <v>94</v>
      </c>
      <c r="W703" s="309"/>
      <c r="X703" s="309"/>
      <c r="AB703" s="309"/>
      <c r="AC703" s="309"/>
      <c r="AE703" s="309"/>
      <c r="AF703" s="309"/>
      <c r="AG703" s="309"/>
      <c r="AH703" s="309"/>
      <c r="AI703" s="309"/>
      <c r="AJ703" s="309"/>
      <c r="AK703" s="309"/>
      <c r="AL703" s="309"/>
    </row>
    <row r="704" spans="2:38" ht="15" customHeight="1">
      <c r="B704" s="461"/>
      <c r="C704" s="459"/>
      <c r="D704" s="297" t="s">
        <v>495</v>
      </c>
      <c r="E704" s="298">
        <v>0</v>
      </c>
      <c r="F704" s="299">
        <v>1</v>
      </c>
      <c r="G704" s="299">
        <v>19</v>
      </c>
      <c r="H704" s="299">
        <v>20</v>
      </c>
      <c r="I704" s="299">
        <v>5</v>
      </c>
      <c r="J704" s="299">
        <v>19</v>
      </c>
      <c r="K704" s="299">
        <v>8</v>
      </c>
      <c r="L704" s="299">
        <v>0.08</v>
      </c>
      <c r="M704" s="299">
        <v>2.19</v>
      </c>
      <c r="N704" s="299">
        <v>2.27</v>
      </c>
      <c r="O704" s="299"/>
      <c r="P704" s="299" t="s">
        <v>493</v>
      </c>
      <c r="Q704" s="299">
        <v>1.9</v>
      </c>
      <c r="R704" s="299">
        <v>23.5</v>
      </c>
      <c r="S704" s="300">
        <v>95</v>
      </c>
      <c r="W704" s="309"/>
      <c r="X704" s="309"/>
      <c r="AB704" s="309"/>
      <c r="AC704" s="309"/>
      <c r="AE704" s="309"/>
      <c r="AF704" s="309"/>
      <c r="AG704" s="309"/>
      <c r="AH704" s="309"/>
      <c r="AI704" s="309"/>
      <c r="AJ704" s="309"/>
      <c r="AK704" s="309"/>
      <c r="AL704" s="309"/>
    </row>
    <row r="705" spans="2:52" ht="15" customHeight="1">
      <c r="B705" s="461"/>
      <c r="C705" s="459"/>
      <c r="D705" s="297" t="s">
        <v>497</v>
      </c>
      <c r="E705" s="298">
        <v>0</v>
      </c>
      <c r="F705" s="299">
        <v>0</v>
      </c>
      <c r="G705" s="299">
        <v>20</v>
      </c>
      <c r="H705" s="299">
        <v>20</v>
      </c>
      <c r="I705" s="299">
        <v>6</v>
      </c>
      <c r="J705" s="299">
        <v>14</v>
      </c>
      <c r="K705" s="299">
        <v>6</v>
      </c>
      <c r="L705" s="299">
        <v>0.08</v>
      </c>
      <c r="M705" s="299">
        <v>2.38</v>
      </c>
      <c r="N705" s="299">
        <v>2.46</v>
      </c>
      <c r="O705" s="299"/>
      <c r="P705" s="299" t="s">
        <v>506</v>
      </c>
      <c r="Q705" s="299">
        <v>0.8</v>
      </c>
      <c r="R705" s="299">
        <v>23</v>
      </c>
      <c r="S705" s="300">
        <v>95</v>
      </c>
      <c r="W705" s="309"/>
      <c r="X705" s="309"/>
      <c r="AB705" s="309"/>
      <c r="AC705" s="309"/>
      <c r="AE705" s="309"/>
      <c r="AF705" s="309"/>
      <c r="AG705" s="309"/>
      <c r="AH705" s="309"/>
      <c r="AI705" s="309"/>
      <c r="AJ705" s="309"/>
      <c r="AK705" s="309"/>
      <c r="AL705" s="309"/>
    </row>
    <row r="706" spans="2:52" ht="15" customHeight="1">
      <c r="B706" s="461"/>
      <c r="C706" s="459"/>
      <c r="D706" s="297" t="s">
        <v>500</v>
      </c>
      <c r="E706" s="298">
        <v>0</v>
      </c>
      <c r="F706" s="299">
        <v>1</v>
      </c>
      <c r="G706" s="299">
        <v>21</v>
      </c>
      <c r="H706" s="299">
        <v>22</v>
      </c>
      <c r="I706" s="299">
        <v>3</v>
      </c>
      <c r="J706" s="299">
        <v>15</v>
      </c>
      <c r="K706" s="299">
        <v>0</v>
      </c>
      <c r="L706" s="299">
        <v>0.09</v>
      </c>
      <c r="M706" s="299">
        <v>2.2999999999999998</v>
      </c>
      <c r="N706" s="299">
        <v>2.39</v>
      </c>
      <c r="O706" s="299"/>
      <c r="P706" s="299" t="s">
        <v>493</v>
      </c>
      <c r="Q706" s="299">
        <v>1.3</v>
      </c>
      <c r="R706" s="299">
        <v>22.7</v>
      </c>
      <c r="S706" s="300">
        <v>95</v>
      </c>
      <c r="W706" s="309"/>
      <c r="X706" s="309"/>
      <c r="AB706" s="309"/>
      <c r="AC706" s="309"/>
      <c r="AE706" s="309"/>
      <c r="AF706" s="309"/>
      <c r="AG706" s="309"/>
      <c r="AH706" s="309"/>
      <c r="AI706" s="309"/>
      <c r="AJ706" s="309"/>
      <c r="AK706" s="309"/>
      <c r="AL706" s="309"/>
    </row>
    <row r="707" spans="2:52" ht="15" customHeight="1">
      <c r="B707" s="461"/>
      <c r="C707" s="459"/>
      <c r="D707" s="297" t="s">
        <v>503</v>
      </c>
      <c r="E707" s="298">
        <v>0</v>
      </c>
      <c r="F707" s="299">
        <v>1</v>
      </c>
      <c r="G707" s="299">
        <v>23</v>
      </c>
      <c r="H707" s="299">
        <v>24</v>
      </c>
      <c r="I707" s="299">
        <v>5</v>
      </c>
      <c r="J707" s="299">
        <v>17</v>
      </c>
      <c r="K707" s="299">
        <v>10</v>
      </c>
      <c r="L707" s="299">
        <v>0.09</v>
      </c>
      <c r="M707" s="299">
        <v>2.66</v>
      </c>
      <c r="N707" s="299">
        <v>2.75</v>
      </c>
      <c r="O707" s="299"/>
      <c r="P707" s="299" t="s">
        <v>506</v>
      </c>
      <c r="Q707" s="299">
        <v>1.1000000000000001</v>
      </c>
      <c r="R707" s="299">
        <v>22.4</v>
      </c>
      <c r="S707" s="300">
        <v>95</v>
      </c>
      <c r="W707" s="309"/>
      <c r="X707" s="309"/>
      <c r="AB707" s="309"/>
      <c r="AC707" s="309"/>
      <c r="AE707" s="309"/>
      <c r="AF707" s="309"/>
      <c r="AG707" s="309"/>
      <c r="AH707" s="309"/>
      <c r="AI707" s="309"/>
      <c r="AJ707" s="309"/>
      <c r="AK707" s="309"/>
      <c r="AL707" s="309"/>
    </row>
    <row r="708" spans="2:52" ht="15" customHeight="1">
      <c r="B708" s="461"/>
      <c r="C708" s="459"/>
      <c r="D708" s="297" t="s">
        <v>505</v>
      </c>
      <c r="E708" s="298">
        <v>0</v>
      </c>
      <c r="F708" s="299">
        <v>1</v>
      </c>
      <c r="G708" s="299">
        <v>22</v>
      </c>
      <c r="H708" s="299">
        <v>23</v>
      </c>
      <c r="I708" s="299">
        <v>5</v>
      </c>
      <c r="J708" s="299">
        <v>21</v>
      </c>
      <c r="K708" s="299">
        <v>3</v>
      </c>
      <c r="L708" s="299">
        <v>0.1</v>
      </c>
      <c r="M708" s="299">
        <v>2.57</v>
      </c>
      <c r="N708" s="299">
        <v>2.67</v>
      </c>
      <c r="O708" s="299"/>
      <c r="P708" s="299" t="s">
        <v>506</v>
      </c>
      <c r="Q708" s="299">
        <v>0.9</v>
      </c>
      <c r="R708" s="299">
        <v>23.2</v>
      </c>
      <c r="S708" s="300">
        <v>90</v>
      </c>
      <c r="W708" s="309"/>
      <c r="X708" s="309"/>
      <c r="AB708" s="309"/>
      <c r="AC708" s="309"/>
      <c r="AE708" s="309"/>
      <c r="AF708" s="309"/>
      <c r="AG708" s="309"/>
      <c r="AH708" s="309"/>
      <c r="AI708" s="309"/>
      <c r="AJ708" s="309"/>
      <c r="AK708" s="309"/>
      <c r="AL708" s="309"/>
    </row>
    <row r="709" spans="2:52" ht="15" customHeight="1">
      <c r="B709" s="461"/>
      <c r="C709" s="459"/>
      <c r="D709" s="297" t="s">
        <v>508</v>
      </c>
      <c r="E709" s="298">
        <v>0</v>
      </c>
      <c r="F709" s="299">
        <v>2</v>
      </c>
      <c r="G709" s="299">
        <v>20</v>
      </c>
      <c r="H709" s="299">
        <v>22</v>
      </c>
      <c r="I709" s="299">
        <v>6</v>
      </c>
      <c r="J709" s="299">
        <v>27</v>
      </c>
      <c r="K709" s="299">
        <v>11</v>
      </c>
      <c r="L709" s="299">
        <v>0.09</v>
      </c>
      <c r="M709" s="299">
        <v>2.2200000000000002</v>
      </c>
      <c r="N709" s="299">
        <v>2.31</v>
      </c>
      <c r="O709" s="299"/>
      <c r="P709" s="299" t="s">
        <v>493</v>
      </c>
      <c r="Q709" s="299">
        <v>1.3</v>
      </c>
      <c r="R709" s="299">
        <v>24.6</v>
      </c>
      <c r="S709" s="300">
        <v>85</v>
      </c>
      <c r="W709" s="309"/>
      <c r="X709" s="309"/>
      <c r="AB709" s="309"/>
      <c r="AC709" s="309"/>
      <c r="AE709" s="309"/>
      <c r="AF709" s="309"/>
      <c r="AG709" s="309"/>
      <c r="AH709" s="309"/>
      <c r="AI709" s="309"/>
      <c r="AJ709" s="309"/>
      <c r="AK709" s="309"/>
      <c r="AL709" s="309"/>
    </row>
    <row r="710" spans="2:52" ht="15" customHeight="1">
      <c r="B710" s="461"/>
      <c r="C710" s="459"/>
      <c r="D710" s="297" t="s">
        <v>510</v>
      </c>
      <c r="E710" s="298">
        <v>0</v>
      </c>
      <c r="F710" s="299">
        <v>3</v>
      </c>
      <c r="G710" s="299">
        <v>21</v>
      </c>
      <c r="H710" s="299">
        <v>24</v>
      </c>
      <c r="I710" s="299">
        <v>9</v>
      </c>
      <c r="J710" s="299">
        <v>37</v>
      </c>
      <c r="K710" s="299">
        <v>20</v>
      </c>
      <c r="L710" s="299">
        <v>0.09</v>
      </c>
      <c r="M710" s="299">
        <v>2.1</v>
      </c>
      <c r="N710" s="299">
        <v>2.19</v>
      </c>
      <c r="O710" s="299"/>
      <c r="P710" s="299" t="s">
        <v>506</v>
      </c>
      <c r="Q710" s="299">
        <v>2.2999999999999998</v>
      </c>
      <c r="R710" s="299">
        <v>24.8</v>
      </c>
      <c r="S710" s="300">
        <v>77</v>
      </c>
      <c r="W710" s="309"/>
      <c r="X710" s="309"/>
      <c r="AB710" s="309"/>
      <c r="AC710" s="309"/>
      <c r="AE710" s="309"/>
      <c r="AF710" s="309"/>
      <c r="AG710" s="309"/>
      <c r="AH710" s="309"/>
      <c r="AI710" s="309"/>
      <c r="AJ710" s="309"/>
      <c r="AK710" s="309"/>
      <c r="AL710" s="309"/>
    </row>
    <row r="711" spans="2:52" ht="15" customHeight="1">
      <c r="B711" s="461"/>
      <c r="C711" s="459"/>
      <c r="D711" s="297" t="s">
        <v>511</v>
      </c>
      <c r="E711" s="298">
        <v>0</v>
      </c>
      <c r="F711" s="299">
        <v>2</v>
      </c>
      <c r="G711" s="299">
        <v>21</v>
      </c>
      <c r="H711" s="299">
        <v>23</v>
      </c>
      <c r="I711" s="299">
        <v>15</v>
      </c>
      <c r="J711" s="299">
        <v>35</v>
      </c>
      <c r="K711" s="299">
        <v>11</v>
      </c>
      <c r="L711" s="299">
        <v>0.1</v>
      </c>
      <c r="M711" s="299">
        <v>2.0299999999999998</v>
      </c>
      <c r="N711" s="299">
        <v>2.13</v>
      </c>
      <c r="O711" s="299"/>
      <c r="P711" s="299" t="s">
        <v>534</v>
      </c>
      <c r="Q711" s="299">
        <v>0.9</v>
      </c>
      <c r="R711" s="299">
        <v>26.3</v>
      </c>
      <c r="S711" s="300">
        <v>71</v>
      </c>
      <c r="W711" s="309"/>
      <c r="X711" s="309"/>
      <c r="AB711" s="309"/>
      <c r="AC711" s="309"/>
      <c r="AE711" s="309"/>
      <c r="AF711" s="309"/>
      <c r="AG711" s="309"/>
      <c r="AH711" s="309"/>
      <c r="AI711" s="309"/>
      <c r="AJ711" s="309"/>
      <c r="AK711" s="309"/>
      <c r="AL711" s="309"/>
    </row>
    <row r="712" spans="2:52" ht="15" customHeight="1" thickBot="1">
      <c r="B712" s="461"/>
      <c r="C712" s="459"/>
      <c r="D712" s="310" t="s">
        <v>512</v>
      </c>
      <c r="E712" s="311">
        <v>0</v>
      </c>
      <c r="F712" s="304">
        <v>2</v>
      </c>
      <c r="G712" s="304">
        <v>21</v>
      </c>
      <c r="H712" s="304">
        <v>23</v>
      </c>
      <c r="I712" s="304">
        <v>23</v>
      </c>
      <c r="J712" s="304">
        <v>27</v>
      </c>
      <c r="K712" s="304">
        <v>14</v>
      </c>
      <c r="L712" s="304">
        <v>0.1</v>
      </c>
      <c r="M712" s="304">
        <v>1.96</v>
      </c>
      <c r="N712" s="304">
        <v>2.06</v>
      </c>
      <c r="O712" s="304"/>
      <c r="P712" s="304" t="s">
        <v>535</v>
      </c>
      <c r="Q712" s="304">
        <v>1.4</v>
      </c>
      <c r="R712" s="304">
        <v>28.6</v>
      </c>
      <c r="S712" s="305">
        <v>66</v>
      </c>
      <c r="W712" s="309"/>
      <c r="X712" s="309"/>
      <c r="AB712" s="309"/>
      <c r="AC712" s="309"/>
      <c r="AE712" s="309"/>
      <c r="AF712" s="309"/>
      <c r="AG712" s="309"/>
      <c r="AH712" s="309"/>
      <c r="AI712" s="309"/>
      <c r="AJ712" s="309"/>
      <c r="AK712" s="309"/>
      <c r="AL712" s="309"/>
    </row>
    <row r="713" spans="2:52" ht="15" customHeight="1">
      <c r="B713" s="463"/>
      <c r="C713" s="459"/>
      <c r="D713" s="293" t="s">
        <v>514</v>
      </c>
      <c r="E713" s="294">
        <v>0</v>
      </c>
      <c r="F713" s="295">
        <v>1</v>
      </c>
      <c r="G713" s="295">
        <v>19</v>
      </c>
      <c r="H713" s="295">
        <v>20</v>
      </c>
      <c r="I713" s="295">
        <v>29</v>
      </c>
      <c r="J713" s="295">
        <v>12</v>
      </c>
      <c r="K713" s="295">
        <v>7</v>
      </c>
      <c r="L713" s="295">
        <v>0.09</v>
      </c>
      <c r="M713" s="295">
        <v>1.87</v>
      </c>
      <c r="N713" s="295">
        <v>1.96</v>
      </c>
      <c r="O713" s="295"/>
      <c r="P713" s="295" t="s">
        <v>515</v>
      </c>
      <c r="Q713" s="295">
        <v>2.2999999999999998</v>
      </c>
      <c r="R713" s="295">
        <v>30.7</v>
      </c>
      <c r="S713" s="296">
        <v>64</v>
      </c>
      <c r="W713" s="309"/>
      <c r="X713" s="309"/>
      <c r="AB713" s="309"/>
      <c r="AC713" s="309"/>
      <c r="AD713" s="309"/>
      <c r="AE713" s="309"/>
      <c r="AF713" s="309"/>
      <c r="AG713" s="309"/>
      <c r="AH713" s="309"/>
      <c r="AI713" s="309"/>
      <c r="AJ713" s="309"/>
      <c r="AK713" s="309"/>
      <c r="AL713" s="309"/>
      <c r="AM713" s="309"/>
      <c r="AN713" s="309"/>
      <c r="AO713" s="309"/>
      <c r="AP713" s="309"/>
      <c r="AQ713" s="309"/>
      <c r="AR713" s="309"/>
      <c r="AS713" s="309"/>
      <c r="AT713" s="309"/>
      <c r="AU713" s="309"/>
      <c r="AV713" s="309"/>
      <c r="AW713" s="309"/>
      <c r="AX713" s="309"/>
      <c r="AY713" s="309"/>
      <c r="AZ713" s="309"/>
    </row>
    <row r="714" spans="2:52" ht="15" customHeight="1">
      <c r="B714" s="463"/>
      <c r="C714" s="459"/>
      <c r="D714" s="297" t="s">
        <v>516</v>
      </c>
      <c r="E714" s="298">
        <v>0</v>
      </c>
      <c r="F714" s="299">
        <v>1</v>
      </c>
      <c r="G714" s="299">
        <v>21</v>
      </c>
      <c r="H714" s="299">
        <v>22</v>
      </c>
      <c r="I714" s="299">
        <v>38</v>
      </c>
      <c r="J714" s="299">
        <v>17</v>
      </c>
      <c r="K714" s="299">
        <v>12</v>
      </c>
      <c r="L714" s="299">
        <v>0.09</v>
      </c>
      <c r="M714" s="299">
        <v>1.85</v>
      </c>
      <c r="N714" s="299">
        <v>1.94</v>
      </c>
      <c r="O714" s="299"/>
      <c r="P714" s="299" t="s">
        <v>515</v>
      </c>
      <c r="Q714" s="299">
        <v>2.6</v>
      </c>
      <c r="R714" s="299">
        <v>32</v>
      </c>
      <c r="S714" s="300">
        <v>55</v>
      </c>
      <c r="W714" s="309"/>
      <c r="X714" s="309"/>
      <c r="AB714" s="309"/>
      <c r="AC714" s="309"/>
      <c r="AD714" s="309"/>
      <c r="AE714" s="309"/>
      <c r="AF714" s="309"/>
      <c r="AG714" s="309"/>
      <c r="AH714" s="309"/>
      <c r="AI714" s="309"/>
      <c r="AJ714" s="309"/>
      <c r="AK714" s="309"/>
      <c r="AL714" s="309"/>
      <c r="AM714" s="309"/>
      <c r="AN714" s="309"/>
      <c r="AO714" s="309"/>
      <c r="AP714" s="309"/>
      <c r="AQ714" s="309"/>
      <c r="AR714" s="309"/>
      <c r="AS714" s="309"/>
      <c r="AT714" s="309"/>
      <c r="AU714" s="309"/>
      <c r="AV714" s="309"/>
      <c r="AW714" s="309"/>
      <c r="AX714" s="309"/>
      <c r="AY714" s="309"/>
      <c r="AZ714" s="309"/>
    </row>
    <row r="715" spans="2:52" ht="15" customHeight="1">
      <c r="B715" s="463"/>
      <c r="C715" s="459"/>
      <c r="D715" s="297" t="s">
        <v>517</v>
      </c>
      <c r="E715" s="298">
        <v>0</v>
      </c>
      <c r="F715" s="299">
        <v>1</v>
      </c>
      <c r="G715" s="299">
        <v>18</v>
      </c>
      <c r="H715" s="299">
        <v>19</v>
      </c>
      <c r="I715" s="299">
        <v>52</v>
      </c>
      <c r="J715" s="299">
        <v>21</v>
      </c>
      <c r="K715" s="299">
        <v>13</v>
      </c>
      <c r="L715" s="299">
        <v>0.1</v>
      </c>
      <c r="M715" s="299">
        <v>1.89</v>
      </c>
      <c r="N715" s="299">
        <v>1.99</v>
      </c>
      <c r="O715" s="299"/>
      <c r="P715" s="299" t="s">
        <v>538</v>
      </c>
      <c r="Q715" s="299">
        <v>1.7</v>
      </c>
      <c r="R715" s="299">
        <v>32.5</v>
      </c>
      <c r="S715" s="300">
        <v>52</v>
      </c>
      <c r="W715" s="309"/>
      <c r="X715" s="309"/>
      <c r="AB715" s="309"/>
      <c r="AC715" s="309"/>
      <c r="AD715" s="309"/>
      <c r="AE715" s="309"/>
      <c r="AF715" s="309"/>
      <c r="AG715" s="309"/>
      <c r="AH715" s="309"/>
      <c r="AI715" s="309"/>
      <c r="AJ715" s="309"/>
      <c r="AK715" s="309"/>
      <c r="AL715" s="309"/>
      <c r="AM715" s="309"/>
      <c r="AN715" s="309"/>
      <c r="AO715" s="309"/>
      <c r="AP715" s="309"/>
      <c r="AQ715" s="309"/>
      <c r="AR715" s="309"/>
      <c r="AS715" s="309"/>
      <c r="AT715" s="309"/>
      <c r="AU715" s="309"/>
      <c r="AV715" s="309"/>
      <c r="AW715" s="309"/>
      <c r="AX715" s="309"/>
      <c r="AY715" s="309"/>
      <c r="AZ715" s="309"/>
    </row>
    <row r="716" spans="2:52" ht="15" customHeight="1">
      <c r="B716" s="463"/>
      <c r="C716" s="459"/>
      <c r="D716" s="297" t="s">
        <v>519</v>
      </c>
      <c r="E716" s="298">
        <v>0</v>
      </c>
      <c r="F716" s="299">
        <v>1</v>
      </c>
      <c r="G716" s="299">
        <v>18</v>
      </c>
      <c r="H716" s="299">
        <v>19</v>
      </c>
      <c r="I716" s="299">
        <v>56</v>
      </c>
      <c r="J716" s="299">
        <v>21</v>
      </c>
      <c r="K716" s="299">
        <v>18</v>
      </c>
      <c r="L716" s="299">
        <v>0.11</v>
      </c>
      <c r="M716" s="299">
        <v>1.88</v>
      </c>
      <c r="N716" s="299">
        <v>1.99</v>
      </c>
      <c r="O716" s="299"/>
      <c r="P716" s="299" t="s">
        <v>538</v>
      </c>
      <c r="Q716" s="299">
        <v>2.8</v>
      </c>
      <c r="R716" s="299">
        <v>31.5</v>
      </c>
      <c r="S716" s="300">
        <v>51</v>
      </c>
      <c r="W716" s="309"/>
      <c r="X716" s="309"/>
      <c r="AB716" s="309"/>
      <c r="AC716" s="309"/>
      <c r="AD716" s="309"/>
      <c r="AE716" s="309"/>
      <c r="AF716" s="309"/>
      <c r="AG716" s="309"/>
      <c r="AH716" s="309"/>
      <c r="AI716" s="309"/>
      <c r="AJ716" s="309"/>
      <c r="AK716" s="309"/>
      <c r="AL716" s="309"/>
      <c r="AM716" s="309"/>
      <c r="AN716" s="309"/>
      <c r="AO716" s="309"/>
      <c r="AP716" s="309"/>
      <c r="AQ716" s="309"/>
      <c r="AR716" s="309"/>
      <c r="AS716" s="309"/>
      <c r="AT716" s="309"/>
      <c r="AU716" s="309"/>
      <c r="AV716" s="309"/>
      <c r="AW716" s="309"/>
      <c r="AX716" s="309"/>
      <c r="AY716" s="309"/>
      <c r="AZ716" s="309"/>
    </row>
    <row r="717" spans="2:52" ht="15" customHeight="1">
      <c r="B717" s="463"/>
      <c r="C717" s="459"/>
      <c r="D717" s="297" t="s">
        <v>520</v>
      </c>
      <c r="E717" s="298">
        <v>0</v>
      </c>
      <c r="F717" s="299">
        <v>1</v>
      </c>
      <c r="G717" s="299">
        <v>19</v>
      </c>
      <c r="H717" s="299">
        <v>20</v>
      </c>
      <c r="I717" s="299">
        <v>57</v>
      </c>
      <c r="J717" s="299">
        <v>20</v>
      </c>
      <c r="K717" s="299">
        <v>13</v>
      </c>
      <c r="L717" s="299">
        <v>0.11</v>
      </c>
      <c r="M717" s="299">
        <v>1.87</v>
      </c>
      <c r="N717" s="299">
        <v>1.98</v>
      </c>
      <c r="O717" s="299"/>
      <c r="P717" s="299" t="s">
        <v>538</v>
      </c>
      <c r="Q717" s="299">
        <v>3.2</v>
      </c>
      <c r="R717" s="299">
        <v>31.6</v>
      </c>
      <c r="S717" s="300">
        <v>52</v>
      </c>
      <c r="W717" s="309"/>
      <c r="X717" s="309"/>
      <c r="AB717" s="309"/>
      <c r="AC717" s="309"/>
      <c r="AD717" s="309"/>
      <c r="AE717" s="309"/>
      <c r="AF717" s="309"/>
      <c r="AG717" s="309"/>
      <c r="AH717" s="309"/>
      <c r="AI717" s="309"/>
      <c r="AJ717" s="309"/>
      <c r="AK717" s="309"/>
      <c r="AL717" s="309"/>
      <c r="AM717" s="309"/>
      <c r="AN717" s="309"/>
      <c r="AO717" s="309"/>
      <c r="AP717" s="309"/>
      <c r="AQ717" s="309"/>
      <c r="AR717" s="309"/>
      <c r="AS717" s="309"/>
      <c r="AT717" s="309"/>
      <c r="AU717" s="309"/>
      <c r="AV717" s="309"/>
      <c r="AW717" s="309"/>
      <c r="AX717" s="309"/>
      <c r="AY717" s="309"/>
      <c r="AZ717" s="309"/>
    </row>
    <row r="718" spans="2:52" ht="15" customHeight="1">
      <c r="B718" s="463"/>
      <c r="C718" s="459"/>
      <c r="D718" s="297" t="s">
        <v>521</v>
      </c>
      <c r="E718" s="298">
        <v>0</v>
      </c>
      <c r="F718" s="299">
        <v>1</v>
      </c>
      <c r="G718" s="299">
        <v>18</v>
      </c>
      <c r="H718" s="299">
        <v>19</v>
      </c>
      <c r="I718" s="299">
        <v>62</v>
      </c>
      <c r="J718" s="299">
        <v>27</v>
      </c>
      <c r="K718" s="299">
        <v>16</v>
      </c>
      <c r="L718" s="299">
        <v>0.09</v>
      </c>
      <c r="M718" s="299">
        <v>1.86</v>
      </c>
      <c r="N718" s="299">
        <v>1.95</v>
      </c>
      <c r="O718" s="299"/>
      <c r="P718" s="299" t="s">
        <v>538</v>
      </c>
      <c r="Q718" s="299">
        <v>2.9</v>
      </c>
      <c r="R718" s="299">
        <v>32.200000000000003</v>
      </c>
      <c r="S718" s="300">
        <v>57</v>
      </c>
      <c r="W718" s="309"/>
      <c r="X718" s="309"/>
      <c r="AB718" s="309"/>
      <c r="AC718" s="309"/>
      <c r="AD718" s="309"/>
      <c r="AE718" s="309"/>
      <c r="AF718" s="309"/>
      <c r="AG718" s="309"/>
      <c r="AH718" s="309"/>
      <c r="AI718" s="309"/>
      <c r="AJ718" s="309"/>
      <c r="AK718" s="309"/>
      <c r="AL718" s="309"/>
      <c r="AM718" s="309"/>
      <c r="AN718" s="309"/>
      <c r="AO718" s="309"/>
      <c r="AP718" s="309"/>
      <c r="AQ718" s="309"/>
      <c r="AR718" s="309"/>
      <c r="AS718" s="309"/>
      <c r="AT718" s="309"/>
      <c r="AU718" s="309"/>
      <c r="AV718" s="309"/>
      <c r="AW718" s="309"/>
      <c r="AX718" s="309"/>
      <c r="AY718" s="309"/>
      <c r="AZ718" s="309"/>
    </row>
    <row r="719" spans="2:52" ht="15" customHeight="1">
      <c r="B719" s="463"/>
      <c r="C719" s="459"/>
      <c r="D719" s="297" t="s">
        <v>522</v>
      </c>
      <c r="E719" s="298">
        <v>1</v>
      </c>
      <c r="F719" s="299">
        <v>0</v>
      </c>
      <c r="G719" s="299">
        <v>17</v>
      </c>
      <c r="H719" s="299">
        <v>17</v>
      </c>
      <c r="I719" s="299">
        <v>59</v>
      </c>
      <c r="J719" s="299">
        <v>41</v>
      </c>
      <c r="K719" s="299">
        <v>19</v>
      </c>
      <c r="L719" s="299">
        <v>0.1</v>
      </c>
      <c r="M719" s="299">
        <v>1.86</v>
      </c>
      <c r="N719" s="299">
        <v>1.96</v>
      </c>
      <c r="O719" s="299"/>
      <c r="P719" s="299" t="s">
        <v>538</v>
      </c>
      <c r="Q719" s="299">
        <v>2.7</v>
      </c>
      <c r="R719" s="299">
        <v>30.4</v>
      </c>
      <c r="S719" s="300">
        <v>64</v>
      </c>
      <c r="W719" s="309"/>
      <c r="X719" s="309"/>
      <c r="AB719" s="309"/>
      <c r="AC719" s="309"/>
      <c r="AD719" s="309"/>
      <c r="AE719" s="309"/>
      <c r="AF719" s="309"/>
      <c r="AG719" s="309"/>
      <c r="AH719" s="309"/>
      <c r="AI719" s="309"/>
      <c r="AJ719" s="309"/>
      <c r="AK719" s="309"/>
      <c r="AL719" s="309"/>
      <c r="AM719" s="309"/>
      <c r="AN719" s="309"/>
      <c r="AO719" s="309"/>
      <c r="AP719" s="309"/>
      <c r="AQ719" s="309"/>
      <c r="AR719" s="309"/>
      <c r="AS719" s="309"/>
      <c r="AT719" s="309"/>
      <c r="AU719" s="309"/>
      <c r="AV719" s="309"/>
      <c r="AW719" s="309"/>
      <c r="AX719" s="309"/>
      <c r="AY719" s="309"/>
      <c r="AZ719" s="309"/>
    </row>
    <row r="720" spans="2:52" ht="15" customHeight="1">
      <c r="B720" s="463"/>
      <c r="C720" s="459"/>
      <c r="D720" s="297" t="s">
        <v>523</v>
      </c>
      <c r="E720" s="298">
        <v>0</v>
      </c>
      <c r="F720" s="299">
        <v>0</v>
      </c>
      <c r="G720" s="299">
        <v>13</v>
      </c>
      <c r="H720" s="299">
        <v>13</v>
      </c>
      <c r="I720" s="299">
        <v>48</v>
      </c>
      <c r="J720" s="299">
        <v>35</v>
      </c>
      <c r="K720" s="299">
        <v>15</v>
      </c>
      <c r="L720" s="299">
        <v>0.09</v>
      </c>
      <c r="M720" s="299">
        <v>1.88</v>
      </c>
      <c r="N720" s="299">
        <v>1.97</v>
      </c>
      <c r="O720" s="299"/>
      <c r="P720" s="299" t="s">
        <v>518</v>
      </c>
      <c r="Q720" s="299">
        <v>2.2000000000000002</v>
      </c>
      <c r="R720" s="299">
        <v>29.9</v>
      </c>
      <c r="S720" s="300">
        <v>68</v>
      </c>
      <c r="W720" s="309"/>
      <c r="X720" s="309"/>
      <c r="AB720" s="309"/>
      <c r="AC720" s="309"/>
      <c r="AD720" s="309"/>
      <c r="AE720" s="309"/>
      <c r="AF720" s="309"/>
      <c r="AG720" s="309"/>
      <c r="AH720" s="309"/>
      <c r="AI720" s="309"/>
      <c r="AJ720" s="309"/>
      <c r="AK720" s="309"/>
      <c r="AL720" s="309"/>
      <c r="AM720" s="309"/>
      <c r="AN720" s="309"/>
      <c r="AO720" s="309"/>
      <c r="AP720" s="309"/>
      <c r="AQ720" s="309"/>
      <c r="AR720" s="309"/>
      <c r="AS720" s="309"/>
      <c r="AT720" s="309"/>
      <c r="AU720" s="309"/>
      <c r="AV720" s="309"/>
      <c r="AW720" s="309"/>
      <c r="AX720" s="309"/>
      <c r="AY720" s="309"/>
      <c r="AZ720" s="309"/>
    </row>
    <row r="721" spans="2:52" ht="15" customHeight="1">
      <c r="B721" s="463"/>
      <c r="C721" s="459"/>
      <c r="D721" s="297" t="s">
        <v>524</v>
      </c>
      <c r="E721" s="298">
        <v>0</v>
      </c>
      <c r="F721" s="299">
        <v>0</v>
      </c>
      <c r="G721" s="299">
        <v>14</v>
      </c>
      <c r="H721" s="299">
        <v>14</v>
      </c>
      <c r="I721" s="299">
        <v>33</v>
      </c>
      <c r="J721" s="299">
        <v>29</v>
      </c>
      <c r="K721" s="299">
        <v>13</v>
      </c>
      <c r="L721" s="299">
        <v>0.09</v>
      </c>
      <c r="M721" s="299">
        <v>1.89</v>
      </c>
      <c r="N721" s="299">
        <v>1.98</v>
      </c>
      <c r="O721" s="299"/>
      <c r="P721" s="299" t="s">
        <v>538</v>
      </c>
      <c r="Q721" s="299">
        <v>2.2999999999999998</v>
      </c>
      <c r="R721" s="299">
        <v>28.7</v>
      </c>
      <c r="S721" s="300">
        <v>78</v>
      </c>
      <c r="W721" s="309"/>
      <c r="X721" s="309"/>
      <c r="AB721" s="309"/>
      <c r="AC721" s="309"/>
      <c r="AD721" s="309"/>
      <c r="AE721" s="309"/>
      <c r="AF721" s="309"/>
      <c r="AG721" s="309"/>
      <c r="AH721" s="309"/>
      <c r="AI721" s="309"/>
      <c r="AJ721" s="309"/>
      <c r="AK721" s="309"/>
      <c r="AL721" s="309"/>
      <c r="AM721" s="309"/>
      <c r="AN721" s="309"/>
      <c r="AO721" s="309"/>
      <c r="AP721" s="309"/>
      <c r="AQ721" s="309"/>
      <c r="AR721" s="309"/>
      <c r="AS721" s="309"/>
      <c r="AT721" s="309"/>
      <c r="AU721" s="309"/>
      <c r="AV721" s="309"/>
      <c r="AW721" s="309"/>
      <c r="AX721" s="309"/>
      <c r="AY721" s="309"/>
      <c r="AZ721" s="309"/>
    </row>
    <row r="722" spans="2:52" ht="15" customHeight="1">
      <c r="B722" s="463"/>
      <c r="C722" s="459"/>
      <c r="D722" s="297" t="s">
        <v>525</v>
      </c>
      <c r="E722" s="298">
        <v>0</v>
      </c>
      <c r="F722" s="299">
        <v>0</v>
      </c>
      <c r="G722" s="299">
        <v>15</v>
      </c>
      <c r="H722" s="299">
        <v>15</v>
      </c>
      <c r="I722" s="299">
        <v>21</v>
      </c>
      <c r="J722" s="299">
        <v>22</v>
      </c>
      <c r="K722" s="299">
        <v>13</v>
      </c>
      <c r="L722" s="299">
        <v>0.09</v>
      </c>
      <c r="M722" s="299">
        <v>1.9</v>
      </c>
      <c r="N722" s="299">
        <v>1.99</v>
      </c>
      <c r="O722" s="299"/>
      <c r="P722" s="299" t="s">
        <v>538</v>
      </c>
      <c r="Q722" s="299">
        <v>1.3</v>
      </c>
      <c r="R722" s="299">
        <v>27.6</v>
      </c>
      <c r="S722" s="300">
        <v>79</v>
      </c>
      <c r="W722" s="309"/>
      <c r="X722" s="309"/>
      <c r="AB722" s="309"/>
      <c r="AC722" s="309"/>
      <c r="AD722" s="309"/>
      <c r="AE722" s="309"/>
      <c r="AF722" s="309"/>
      <c r="AG722" s="309"/>
      <c r="AH722" s="309"/>
      <c r="AI722" s="309"/>
      <c r="AJ722" s="309"/>
      <c r="AK722" s="309"/>
      <c r="AL722" s="309"/>
      <c r="AM722" s="309"/>
      <c r="AN722" s="309"/>
      <c r="AO722" s="309"/>
      <c r="AP722" s="309"/>
      <c r="AQ722" s="309"/>
      <c r="AR722" s="309"/>
      <c r="AS722" s="309"/>
      <c r="AT722" s="309"/>
      <c r="AU722" s="309"/>
      <c r="AV722" s="309"/>
      <c r="AW722" s="309"/>
      <c r="AX722" s="309"/>
      <c r="AY722" s="309"/>
      <c r="AZ722" s="309"/>
    </row>
    <row r="723" spans="2:52" ht="15" customHeight="1">
      <c r="B723" s="463"/>
      <c r="C723" s="459"/>
      <c r="D723" s="297" t="s">
        <v>526</v>
      </c>
      <c r="E723" s="298">
        <v>0</v>
      </c>
      <c r="F723" s="299">
        <v>0</v>
      </c>
      <c r="G723" s="299">
        <v>13</v>
      </c>
      <c r="H723" s="299">
        <v>13</v>
      </c>
      <c r="I723" s="299">
        <v>18</v>
      </c>
      <c r="J723" s="299">
        <v>24</v>
      </c>
      <c r="K723" s="299">
        <v>11</v>
      </c>
      <c r="L723" s="299">
        <v>0.09</v>
      </c>
      <c r="M723" s="299">
        <v>1.9</v>
      </c>
      <c r="N723" s="299">
        <v>1.99</v>
      </c>
      <c r="O723" s="299"/>
      <c r="P723" s="299" t="s">
        <v>515</v>
      </c>
      <c r="Q723" s="299">
        <v>0.4</v>
      </c>
      <c r="R723" s="299">
        <v>27</v>
      </c>
      <c r="S723" s="300">
        <v>83</v>
      </c>
      <c r="W723" s="309"/>
      <c r="X723" s="309"/>
      <c r="AB723" s="309"/>
      <c r="AC723" s="309"/>
      <c r="AD723" s="309"/>
      <c r="AE723" s="309"/>
      <c r="AF723" s="309"/>
      <c r="AG723" s="309"/>
      <c r="AH723" s="309"/>
      <c r="AI723" s="309"/>
      <c r="AJ723" s="309"/>
      <c r="AK723" s="309"/>
      <c r="AL723" s="309"/>
      <c r="AM723" s="309"/>
      <c r="AN723" s="309"/>
      <c r="AO723" s="309"/>
      <c r="AP723" s="309"/>
      <c r="AQ723" s="309"/>
      <c r="AR723" s="309"/>
      <c r="AS723" s="309"/>
      <c r="AT723" s="309"/>
      <c r="AU723" s="309"/>
      <c r="AV723" s="309"/>
      <c r="AW723" s="309"/>
      <c r="AX723" s="309"/>
      <c r="AY723" s="309"/>
      <c r="AZ723" s="309"/>
    </row>
    <row r="724" spans="2:52" ht="15" customHeight="1">
      <c r="B724" s="463"/>
      <c r="C724" s="459"/>
      <c r="D724" s="297" t="s">
        <v>527</v>
      </c>
      <c r="E724" s="298">
        <v>0</v>
      </c>
      <c r="F724" s="299">
        <v>0</v>
      </c>
      <c r="G724" s="299">
        <v>14</v>
      </c>
      <c r="H724" s="299">
        <v>14</v>
      </c>
      <c r="I724" s="299">
        <v>15</v>
      </c>
      <c r="J724" s="299">
        <v>17</v>
      </c>
      <c r="K724" s="299">
        <v>12</v>
      </c>
      <c r="L724" s="299">
        <v>0.1</v>
      </c>
      <c r="M724" s="299">
        <v>2.06</v>
      </c>
      <c r="N724" s="299">
        <v>2.16</v>
      </c>
      <c r="O724" s="299"/>
      <c r="P724" s="299" t="s">
        <v>265</v>
      </c>
      <c r="Q724" s="299">
        <v>0.9</v>
      </c>
      <c r="R724" s="299">
        <v>26.1</v>
      </c>
      <c r="S724" s="300">
        <v>86</v>
      </c>
      <c r="W724" s="309"/>
      <c r="X724" s="309"/>
      <c r="AB724" s="309"/>
      <c r="AC724" s="309"/>
      <c r="AD724" s="309"/>
      <c r="AE724" s="309"/>
      <c r="AF724" s="309"/>
      <c r="AG724" s="309"/>
      <c r="AH724" s="309"/>
      <c r="AI724" s="309"/>
      <c r="AJ724" s="309"/>
      <c r="AK724" s="309"/>
      <c r="AL724" s="309"/>
      <c r="AM724" s="309"/>
      <c r="AN724" s="309"/>
      <c r="AO724" s="309"/>
      <c r="AP724" s="309"/>
      <c r="AQ724" s="309"/>
      <c r="AR724" s="309"/>
      <c r="AS724" s="309"/>
      <c r="AT724" s="309"/>
      <c r="AU724" s="309"/>
      <c r="AV724" s="309"/>
      <c r="AW724" s="309"/>
      <c r="AX724" s="309"/>
      <c r="AY724" s="309"/>
      <c r="AZ724" s="309"/>
    </row>
    <row r="725" spans="2:52" ht="15" customHeight="1">
      <c r="B725" s="463"/>
      <c r="C725" s="459"/>
      <c r="D725" s="297" t="s">
        <v>528</v>
      </c>
      <c r="E725" s="298">
        <v>0</v>
      </c>
      <c r="F725" s="299">
        <v>0</v>
      </c>
      <c r="G725" s="299">
        <v>15</v>
      </c>
      <c r="H725" s="299">
        <v>15</v>
      </c>
      <c r="I725" s="299">
        <v>18</v>
      </c>
      <c r="J725" s="299">
        <v>29</v>
      </c>
      <c r="K725" s="299">
        <v>8</v>
      </c>
      <c r="L725" s="299">
        <v>0.1</v>
      </c>
      <c r="M725" s="299">
        <v>2.08</v>
      </c>
      <c r="N725" s="299">
        <v>2.1800000000000002</v>
      </c>
      <c r="O725" s="299"/>
      <c r="P725" s="299" t="s">
        <v>539</v>
      </c>
      <c r="Q725" s="299">
        <v>1.3</v>
      </c>
      <c r="R725" s="299">
        <v>25.8</v>
      </c>
      <c r="S725" s="300">
        <v>86</v>
      </c>
      <c r="W725" s="309"/>
      <c r="X725" s="309"/>
      <c r="AB725" s="309"/>
      <c r="AC725" s="309"/>
      <c r="AD725" s="309"/>
      <c r="AE725" s="309"/>
      <c r="AF725" s="309"/>
      <c r="AG725" s="309"/>
      <c r="AH725" s="309"/>
      <c r="AI725" s="309"/>
      <c r="AJ725" s="309"/>
      <c r="AK725" s="309"/>
      <c r="AL725" s="309"/>
      <c r="AM725" s="309"/>
      <c r="AN725" s="309"/>
      <c r="AO725" s="309"/>
      <c r="AP725" s="309"/>
      <c r="AQ725" s="309"/>
      <c r="AR725" s="309"/>
      <c r="AS725" s="309"/>
      <c r="AT725" s="309"/>
      <c r="AU725" s="309"/>
      <c r="AV725" s="309"/>
      <c r="AW725" s="309"/>
      <c r="AX725" s="309"/>
      <c r="AY725" s="309"/>
      <c r="AZ725" s="309"/>
    </row>
    <row r="726" spans="2:52" ht="15" customHeight="1">
      <c r="B726" s="463"/>
      <c r="C726" s="460"/>
      <c r="D726" s="312" t="s">
        <v>529</v>
      </c>
      <c r="E726" s="313">
        <v>0</v>
      </c>
      <c r="F726" s="314">
        <v>0</v>
      </c>
      <c r="G726" s="314">
        <v>16</v>
      </c>
      <c r="H726" s="314">
        <v>16</v>
      </c>
      <c r="I726" s="314">
        <v>19</v>
      </c>
      <c r="J726" s="314">
        <v>32</v>
      </c>
      <c r="K726" s="314">
        <v>15</v>
      </c>
      <c r="L726" s="314">
        <v>0.1</v>
      </c>
      <c r="M726" s="314">
        <v>2.2200000000000002</v>
      </c>
      <c r="N726" s="314">
        <v>2.3199999999999998</v>
      </c>
      <c r="O726" s="314"/>
      <c r="P726" s="314" t="s">
        <v>506</v>
      </c>
      <c r="Q726" s="314">
        <v>0.9</v>
      </c>
      <c r="R726" s="314">
        <v>25</v>
      </c>
      <c r="S726" s="315">
        <v>88</v>
      </c>
      <c r="W726" s="309"/>
      <c r="X726" s="309"/>
      <c r="AB726" s="309"/>
      <c r="AC726" s="309"/>
      <c r="AD726" s="309"/>
      <c r="AE726" s="309"/>
      <c r="AF726" s="309"/>
      <c r="AG726" s="309"/>
      <c r="AH726" s="309"/>
      <c r="AI726" s="309"/>
      <c r="AJ726" s="309"/>
      <c r="AK726" s="309"/>
      <c r="AL726" s="309"/>
      <c r="AM726" s="309"/>
      <c r="AN726" s="309"/>
      <c r="AO726" s="309"/>
      <c r="AP726" s="309"/>
      <c r="AQ726" s="309"/>
      <c r="AR726" s="309"/>
      <c r="AS726" s="309"/>
      <c r="AT726" s="309"/>
      <c r="AU726" s="309"/>
      <c r="AV726" s="309"/>
      <c r="AW726" s="309"/>
      <c r="AX726" s="309"/>
      <c r="AY726" s="309"/>
      <c r="AZ726" s="309"/>
    </row>
    <row r="727" spans="2:52" ht="15" customHeight="1">
      <c r="B727" s="455"/>
      <c r="C727" s="458">
        <v>42663</v>
      </c>
      <c r="D727" s="293" t="s">
        <v>492</v>
      </c>
      <c r="E727" s="294">
        <v>0</v>
      </c>
      <c r="F727" s="295">
        <v>0</v>
      </c>
      <c r="G727" s="295">
        <v>10</v>
      </c>
      <c r="H727" s="295">
        <v>10</v>
      </c>
      <c r="I727" s="295">
        <v>19</v>
      </c>
      <c r="J727" s="295">
        <v>25</v>
      </c>
      <c r="K727" s="295">
        <v>18</v>
      </c>
      <c r="L727" s="295">
        <v>0.02</v>
      </c>
      <c r="M727" s="295">
        <v>1.96</v>
      </c>
      <c r="N727" s="295">
        <v>1.98</v>
      </c>
      <c r="O727" s="295"/>
      <c r="P727" s="295" t="s">
        <v>493</v>
      </c>
      <c r="Q727" s="295">
        <v>1.2</v>
      </c>
      <c r="R727" s="295">
        <v>15.9</v>
      </c>
      <c r="S727" s="296">
        <v>83</v>
      </c>
      <c r="U727" t="s">
        <v>548</v>
      </c>
      <c r="W727" s="309"/>
      <c r="X727" s="309"/>
      <c r="AB727" s="309"/>
      <c r="AC727" s="309"/>
      <c r="AE727" s="309"/>
      <c r="AF727" s="309"/>
      <c r="AG727" s="309"/>
      <c r="AH727" s="309"/>
      <c r="AI727" s="309"/>
      <c r="AJ727" s="309"/>
      <c r="AK727" s="309"/>
      <c r="AL727" s="309"/>
      <c r="AM727" s="309"/>
      <c r="AO727" s="309"/>
      <c r="AP727" s="309"/>
      <c r="AQ727" s="309"/>
      <c r="AR727" s="309"/>
      <c r="AS727" s="309"/>
      <c r="AT727" s="309"/>
      <c r="AU727" s="309"/>
      <c r="AV727" s="309"/>
      <c r="AW727" s="309"/>
      <c r="AX727" s="309"/>
      <c r="AY727" s="309"/>
      <c r="AZ727" s="309"/>
    </row>
    <row r="728" spans="2:52" ht="15" customHeight="1">
      <c r="B728" s="456"/>
      <c r="C728" s="459"/>
      <c r="D728" s="297" t="s">
        <v>495</v>
      </c>
      <c r="E728" s="298">
        <v>0</v>
      </c>
      <c r="F728" s="299">
        <v>0</v>
      </c>
      <c r="G728" s="299">
        <v>9</v>
      </c>
      <c r="H728" s="299">
        <v>9</v>
      </c>
      <c r="I728" s="299">
        <v>15</v>
      </c>
      <c r="J728" s="299">
        <v>25</v>
      </c>
      <c r="K728" s="299">
        <v>16</v>
      </c>
      <c r="L728" s="299">
        <v>0.01</v>
      </c>
      <c r="M728" s="299">
        <v>2.1</v>
      </c>
      <c r="N728" s="299">
        <v>2.11</v>
      </c>
      <c r="O728" s="299"/>
      <c r="P728" s="299" t="s">
        <v>534</v>
      </c>
      <c r="Q728" s="299">
        <v>0.5</v>
      </c>
      <c r="R728" s="299">
        <v>16.8</v>
      </c>
      <c r="S728" s="300">
        <v>82</v>
      </c>
      <c r="U728" t="s">
        <v>549</v>
      </c>
      <c r="W728" s="309"/>
      <c r="X728" s="309"/>
      <c r="AB728" s="309"/>
      <c r="AC728" s="309"/>
      <c r="AE728" s="309"/>
      <c r="AF728" s="309"/>
      <c r="AG728" s="309"/>
      <c r="AH728" s="309"/>
      <c r="AI728" s="309"/>
      <c r="AJ728" s="309"/>
      <c r="AK728" s="309"/>
      <c r="AL728" s="309"/>
      <c r="AM728" s="309"/>
      <c r="AO728" s="309"/>
      <c r="AP728" s="309"/>
      <c r="AQ728" s="309"/>
      <c r="AR728" s="309"/>
      <c r="AS728" s="309"/>
      <c r="AT728" s="309"/>
      <c r="AU728" s="309"/>
      <c r="AV728" s="309"/>
      <c r="AW728" s="309"/>
      <c r="AX728" s="309"/>
      <c r="AY728" s="309"/>
      <c r="AZ728" s="309"/>
    </row>
    <row r="729" spans="2:52" ht="15" customHeight="1">
      <c r="B729" s="456"/>
      <c r="C729" s="459"/>
      <c r="D729" s="297" t="s">
        <v>497</v>
      </c>
      <c r="E729" s="298">
        <v>0</v>
      </c>
      <c r="F729" s="299">
        <v>0</v>
      </c>
      <c r="G729" s="299">
        <v>9</v>
      </c>
      <c r="H729" s="299">
        <v>9</v>
      </c>
      <c r="I729" s="299">
        <v>14</v>
      </c>
      <c r="J729" s="299">
        <v>20</v>
      </c>
      <c r="K729" s="299">
        <v>17</v>
      </c>
      <c r="L729" s="299">
        <v>0.04</v>
      </c>
      <c r="M729" s="299">
        <v>2.1</v>
      </c>
      <c r="N729" s="299">
        <v>2.14</v>
      </c>
      <c r="O729" s="299"/>
      <c r="P729" s="299" t="s">
        <v>518</v>
      </c>
      <c r="Q729" s="299">
        <v>0.3</v>
      </c>
      <c r="R729" s="299">
        <v>17.100000000000001</v>
      </c>
      <c r="S729" s="300">
        <v>83</v>
      </c>
      <c r="U729" t="s">
        <v>550</v>
      </c>
      <c r="W729" s="309"/>
      <c r="X729" s="309"/>
      <c r="AB729" s="309"/>
      <c r="AC729" s="309"/>
      <c r="AE729" s="309"/>
      <c r="AF729" s="309"/>
      <c r="AG729" s="309"/>
      <c r="AH729" s="309"/>
      <c r="AI729" s="309"/>
      <c r="AJ729" s="309"/>
      <c r="AK729" s="309"/>
      <c r="AL729" s="309"/>
      <c r="AM729" s="309"/>
      <c r="AO729" s="309"/>
      <c r="AP729" s="309"/>
      <c r="AQ729" s="309"/>
      <c r="AR729" s="309"/>
      <c r="AS729" s="309"/>
      <c r="AT729" s="309"/>
      <c r="AU729" s="309"/>
      <c r="AV729" s="309"/>
      <c r="AW729" s="309"/>
      <c r="AX729" s="309"/>
      <c r="AY729" s="309"/>
      <c r="AZ729" s="309"/>
    </row>
    <row r="730" spans="2:52" ht="15" customHeight="1">
      <c r="B730" s="456"/>
      <c r="C730" s="459"/>
      <c r="D730" s="297" t="s">
        <v>500</v>
      </c>
      <c r="E730" s="298">
        <v>0</v>
      </c>
      <c r="F730" s="299">
        <v>0</v>
      </c>
      <c r="G730" s="299">
        <v>10</v>
      </c>
      <c r="H730" s="299">
        <v>10</v>
      </c>
      <c r="I730" s="299">
        <v>16</v>
      </c>
      <c r="J730" s="299">
        <v>31</v>
      </c>
      <c r="K730" s="299">
        <v>15</v>
      </c>
      <c r="L730" s="299">
        <v>0</v>
      </c>
      <c r="M730" s="299">
        <v>1.91</v>
      </c>
      <c r="N730" s="299">
        <v>1.91</v>
      </c>
      <c r="O730" s="299"/>
      <c r="P730" s="299" t="s">
        <v>518</v>
      </c>
      <c r="Q730" s="299">
        <v>0.7</v>
      </c>
      <c r="R730" s="299">
        <v>16.399999999999999</v>
      </c>
      <c r="S730" s="300">
        <v>90</v>
      </c>
      <c r="U730" t="s">
        <v>551</v>
      </c>
      <c r="W730" s="309"/>
      <c r="X730" s="309"/>
      <c r="AB730" s="309"/>
      <c r="AC730" s="309"/>
      <c r="AE730" s="309"/>
      <c r="AF730" s="309"/>
      <c r="AG730" s="309"/>
      <c r="AH730" s="309"/>
      <c r="AI730" s="309"/>
      <c r="AJ730" s="309"/>
      <c r="AK730" s="309"/>
      <c r="AL730" s="309"/>
      <c r="AM730" s="309"/>
      <c r="AO730" s="309"/>
      <c r="AP730" s="309"/>
      <c r="AQ730" s="309"/>
      <c r="AR730" s="309"/>
      <c r="AS730" s="309"/>
      <c r="AT730" s="309"/>
      <c r="AU730" s="309"/>
      <c r="AV730" s="309"/>
      <c r="AW730" s="309"/>
      <c r="AX730" s="309"/>
      <c r="AY730" s="309"/>
      <c r="AZ730" s="309"/>
    </row>
    <row r="731" spans="2:52" ht="15" customHeight="1">
      <c r="B731" s="456"/>
      <c r="C731" s="459"/>
      <c r="D731" s="297" t="s">
        <v>503</v>
      </c>
      <c r="E731" s="298">
        <v>0</v>
      </c>
      <c r="F731" s="299">
        <v>0</v>
      </c>
      <c r="G731" s="299">
        <v>11</v>
      </c>
      <c r="H731" s="299">
        <v>11</v>
      </c>
      <c r="I731" s="299">
        <v>10</v>
      </c>
      <c r="J731" s="299">
        <v>24</v>
      </c>
      <c r="K731" s="299">
        <v>15</v>
      </c>
      <c r="L731" s="299">
        <v>0.01</v>
      </c>
      <c r="M731" s="299">
        <v>1.93</v>
      </c>
      <c r="N731" s="299">
        <v>1.94</v>
      </c>
      <c r="O731" s="299"/>
      <c r="P731" s="299" t="s">
        <v>530</v>
      </c>
      <c r="Q731" s="299">
        <v>0.3</v>
      </c>
      <c r="R731" s="299">
        <v>15.7</v>
      </c>
      <c r="S731" s="300">
        <v>95</v>
      </c>
      <c r="U731" t="s">
        <v>552</v>
      </c>
      <c r="W731" s="309"/>
      <c r="X731" s="309"/>
      <c r="AB731" s="309"/>
      <c r="AC731" s="309"/>
      <c r="AE731" s="309"/>
      <c r="AF731" s="309"/>
      <c r="AG731" s="309"/>
      <c r="AH731" s="309"/>
      <c r="AI731" s="309"/>
      <c r="AJ731" s="309"/>
      <c r="AK731" s="309"/>
      <c r="AL731" s="309"/>
      <c r="AM731" s="309"/>
      <c r="AO731" s="309"/>
      <c r="AP731" s="309"/>
      <c r="AQ731" s="309"/>
      <c r="AR731" s="309"/>
      <c r="AS731" s="309"/>
      <c r="AT731" s="309"/>
      <c r="AU731" s="309"/>
      <c r="AV731" s="309"/>
      <c r="AW731" s="309"/>
      <c r="AX731" s="309"/>
      <c r="AY731" s="309"/>
      <c r="AZ731" s="309"/>
    </row>
    <row r="732" spans="2:52" ht="15" customHeight="1">
      <c r="B732" s="456"/>
      <c r="C732" s="459"/>
      <c r="D732" s="297" t="s">
        <v>505</v>
      </c>
      <c r="E732" s="298">
        <v>0</v>
      </c>
      <c r="F732" s="299">
        <v>1</v>
      </c>
      <c r="G732" s="299">
        <v>13</v>
      </c>
      <c r="H732" s="299">
        <v>14</v>
      </c>
      <c r="I732" s="299">
        <v>11</v>
      </c>
      <c r="J732" s="299">
        <v>22</v>
      </c>
      <c r="K732" s="299">
        <v>16</v>
      </c>
      <c r="L732" s="299">
        <v>0.02</v>
      </c>
      <c r="M732" s="299">
        <v>1.98</v>
      </c>
      <c r="N732" s="299">
        <v>2</v>
      </c>
      <c r="O732" s="299"/>
      <c r="P732" s="299" t="s">
        <v>493</v>
      </c>
      <c r="Q732" s="299">
        <v>0.3</v>
      </c>
      <c r="R732" s="299">
        <v>14.3</v>
      </c>
      <c r="S732" s="300">
        <v>94</v>
      </c>
      <c r="U732" t="s">
        <v>553</v>
      </c>
      <c r="W732" s="309"/>
      <c r="X732" s="309"/>
      <c r="AB732" s="309"/>
      <c r="AC732" s="309"/>
      <c r="AE732" s="309"/>
      <c r="AF732" s="309"/>
      <c r="AG732" s="309"/>
      <c r="AH732" s="309"/>
      <c r="AI732" s="309"/>
      <c r="AJ732" s="309"/>
      <c r="AK732" s="309"/>
      <c r="AL732" s="309"/>
      <c r="AM732" s="309"/>
      <c r="AO732" s="309"/>
      <c r="AP732" s="309"/>
      <c r="AQ732" s="309"/>
      <c r="AR732" s="309"/>
      <c r="AS732" s="309"/>
      <c r="AT732" s="309"/>
      <c r="AU732" s="309"/>
      <c r="AV732" s="309"/>
      <c r="AW732" s="309"/>
      <c r="AX732" s="309"/>
      <c r="AY732" s="309"/>
      <c r="AZ732" s="309"/>
    </row>
    <row r="733" spans="2:52" ht="15" customHeight="1">
      <c r="B733" s="456"/>
      <c r="C733" s="459"/>
      <c r="D733" s="297" t="s">
        <v>508</v>
      </c>
      <c r="E733" s="298">
        <v>0</v>
      </c>
      <c r="F733" s="299">
        <v>7</v>
      </c>
      <c r="G733" s="299">
        <v>16</v>
      </c>
      <c r="H733" s="299">
        <v>23</v>
      </c>
      <c r="I733" s="299">
        <v>3</v>
      </c>
      <c r="J733" s="299">
        <v>26</v>
      </c>
      <c r="K733" s="299">
        <v>15</v>
      </c>
      <c r="L733" s="299">
        <v>0.05</v>
      </c>
      <c r="M733" s="299">
        <v>2.0299999999999998</v>
      </c>
      <c r="N733" s="299">
        <v>2.08</v>
      </c>
      <c r="O733" s="299"/>
      <c r="P733" s="299" t="s">
        <v>493</v>
      </c>
      <c r="Q733" s="299">
        <v>1</v>
      </c>
      <c r="R733" s="299">
        <v>15.7</v>
      </c>
      <c r="S733" s="300">
        <v>93</v>
      </c>
      <c r="U733" t="s">
        <v>554</v>
      </c>
      <c r="W733" s="309"/>
      <c r="X733" s="309"/>
      <c r="AB733" s="309"/>
      <c r="AC733" s="309"/>
      <c r="AE733" s="309"/>
      <c r="AF733" s="309"/>
      <c r="AG733" s="309"/>
      <c r="AH733" s="309"/>
      <c r="AI733" s="309"/>
      <c r="AJ733" s="309"/>
      <c r="AK733" s="309"/>
      <c r="AL733" s="309"/>
      <c r="AM733" s="309"/>
      <c r="AO733" s="309"/>
      <c r="AP733" s="309"/>
      <c r="AQ733" s="309"/>
      <c r="AR733" s="309"/>
      <c r="AS733" s="309"/>
      <c r="AT733" s="309"/>
      <c r="AU733" s="309"/>
      <c r="AV733" s="309"/>
      <c r="AW733" s="309"/>
      <c r="AX733" s="309"/>
      <c r="AY733" s="309"/>
      <c r="AZ733" s="309"/>
    </row>
    <row r="734" spans="2:52" ht="15" customHeight="1">
      <c r="B734" s="456"/>
      <c r="C734" s="459"/>
      <c r="D734" s="297" t="s">
        <v>510</v>
      </c>
      <c r="E734" s="298">
        <v>0</v>
      </c>
      <c r="F734" s="299">
        <v>6</v>
      </c>
      <c r="G734" s="299">
        <v>15</v>
      </c>
      <c r="H734" s="299">
        <v>21</v>
      </c>
      <c r="I734" s="299">
        <v>8</v>
      </c>
      <c r="J734" s="299">
        <v>29</v>
      </c>
      <c r="K734" s="299">
        <v>19</v>
      </c>
      <c r="L734" s="299">
        <v>7.0000000000000007E-2</v>
      </c>
      <c r="M734" s="299">
        <v>2.12</v>
      </c>
      <c r="N734" s="299">
        <v>2.19</v>
      </c>
      <c r="O734" s="299"/>
      <c r="P734" s="299" t="s">
        <v>498</v>
      </c>
      <c r="Q734" s="299">
        <v>0.8</v>
      </c>
      <c r="R734" s="299">
        <v>17.5</v>
      </c>
      <c r="S734" s="300">
        <v>83</v>
      </c>
      <c r="W734" s="309"/>
      <c r="X734" s="309"/>
      <c r="AB734" s="309"/>
      <c r="AC734" s="309"/>
      <c r="AE734" s="309"/>
      <c r="AF734" s="309"/>
      <c r="AG734" s="309"/>
      <c r="AH734" s="309"/>
      <c r="AI734" s="309"/>
      <c r="AJ734" s="309"/>
      <c r="AK734" s="309"/>
      <c r="AL734" s="309"/>
      <c r="AM734" s="309"/>
      <c r="AO734" s="309"/>
      <c r="AP734" s="309"/>
      <c r="AQ734" s="309"/>
      <c r="AR734" s="309"/>
      <c r="AS734" s="309"/>
      <c r="AT734" s="309"/>
      <c r="AU734" s="309"/>
      <c r="AV734" s="309"/>
      <c r="AW734" s="309"/>
      <c r="AX734" s="309"/>
      <c r="AY734" s="309"/>
      <c r="AZ734" s="309"/>
    </row>
    <row r="735" spans="2:52" ht="15" customHeight="1">
      <c r="B735" s="456"/>
      <c r="C735" s="459"/>
      <c r="D735" s="297" t="s">
        <v>511</v>
      </c>
      <c r="E735" s="298">
        <v>0</v>
      </c>
      <c r="F735" s="299">
        <v>2</v>
      </c>
      <c r="G735" s="299">
        <v>15</v>
      </c>
      <c r="H735" s="299">
        <v>17</v>
      </c>
      <c r="I735" s="299">
        <v>23</v>
      </c>
      <c r="J735" s="299">
        <v>38</v>
      </c>
      <c r="K735" s="299">
        <v>19</v>
      </c>
      <c r="L735" s="299">
        <v>0.05</v>
      </c>
      <c r="M735" s="299">
        <v>2.02</v>
      </c>
      <c r="N735" s="299">
        <v>2.0699999999999998</v>
      </c>
      <c r="O735" s="299"/>
      <c r="P735" s="299" t="s">
        <v>533</v>
      </c>
      <c r="Q735" s="299">
        <v>1</v>
      </c>
      <c r="R735" s="299">
        <v>20.2</v>
      </c>
      <c r="S735" s="300">
        <v>74</v>
      </c>
      <c r="W735" s="309"/>
      <c r="X735" s="309"/>
      <c r="AB735" s="309"/>
      <c r="AC735" s="309"/>
      <c r="AE735" s="309"/>
      <c r="AF735" s="309"/>
      <c r="AG735" s="309"/>
      <c r="AH735" s="309"/>
      <c r="AI735" s="309"/>
      <c r="AJ735" s="309"/>
      <c r="AK735" s="309"/>
      <c r="AL735" s="309"/>
      <c r="AM735" s="309"/>
      <c r="AO735" s="309"/>
      <c r="AP735" s="309"/>
      <c r="AQ735" s="309"/>
      <c r="AR735" s="309"/>
      <c r="AS735" s="309"/>
      <c r="AT735" s="309"/>
      <c r="AU735" s="309"/>
      <c r="AV735" s="309"/>
      <c r="AW735" s="309"/>
      <c r="AX735" s="309"/>
      <c r="AY735" s="309"/>
      <c r="AZ735" s="309"/>
    </row>
    <row r="736" spans="2:52" ht="15" customHeight="1" thickBot="1">
      <c r="B736" s="457"/>
      <c r="C736" s="459"/>
      <c r="D736" s="301" t="s">
        <v>512</v>
      </c>
      <c r="E736" s="302">
        <v>0</v>
      </c>
      <c r="F736" s="303">
        <v>1</v>
      </c>
      <c r="G736" s="304">
        <v>15</v>
      </c>
      <c r="H736" s="304">
        <v>16</v>
      </c>
      <c r="I736" s="304">
        <v>36</v>
      </c>
      <c r="J736" s="304">
        <v>47</v>
      </c>
      <c r="K736" s="304">
        <v>21</v>
      </c>
      <c r="L736" s="304">
        <v>0.06</v>
      </c>
      <c r="M736" s="304">
        <v>1.91</v>
      </c>
      <c r="N736" s="304">
        <v>1.97</v>
      </c>
      <c r="O736" s="304"/>
      <c r="P736" s="304" t="s">
        <v>538</v>
      </c>
      <c r="Q736" s="304">
        <v>0.8</v>
      </c>
      <c r="R736" s="304">
        <v>21.5</v>
      </c>
      <c r="S736" s="305">
        <v>71</v>
      </c>
      <c r="W736" s="309"/>
      <c r="X736" s="309"/>
      <c r="AB736" s="309"/>
      <c r="AC736" s="309"/>
      <c r="AE736" s="309"/>
      <c r="AF736" s="309"/>
      <c r="AG736" s="309"/>
      <c r="AH736" s="309"/>
      <c r="AI736" s="309"/>
      <c r="AJ736" s="309"/>
      <c r="AK736" s="309"/>
      <c r="AL736" s="309"/>
      <c r="AM736" s="309"/>
      <c r="AO736" s="309"/>
      <c r="AP736" s="309"/>
      <c r="AQ736" s="309"/>
      <c r="AR736" s="309"/>
      <c r="AS736" s="309"/>
      <c r="AT736" s="309"/>
      <c r="AU736" s="309"/>
      <c r="AV736" s="309"/>
      <c r="AW736" s="309"/>
      <c r="AX736" s="309"/>
      <c r="AY736" s="309"/>
      <c r="AZ736" s="309"/>
    </row>
    <row r="737" spans="2:52" ht="15" customHeight="1">
      <c r="B737" s="461"/>
      <c r="C737" s="459"/>
      <c r="D737" s="306" t="s">
        <v>514</v>
      </c>
      <c r="E737" s="307">
        <v>1</v>
      </c>
      <c r="F737" s="308">
        <v>1</v>
      </c>
      <c r="G737" s="295">
        <v>14</v>
      </c>
      <c r="H737" s="295">
        <v>15</v>
      </c>
      <c r="I737" s="295">
        <v>45</v>
      </c>
      <c r="J737" s="295">
        <v>51</v>
      </c>
      <c r="K737" s="295">
        <v>20</v>
      </c>
      <c r="L737" s="295">
        <v>0.08</v>
      </c>
      <c r="M737" s="295">
        <v>1.92</v>
      </c>
      <c r="N737" s="295">
        <v>2</v>
      </c>
      <c r="O737" s="295"/>
      <c r="P737" s="295" t="s">
        <v>515</v>
      </c>
      <c r="Q737" s="295">
        <v>2.4</v>
      </c>
      <c r="R737" s="295">
        <v>23.2</v>
      </c>
      <c r="S737" s="296">
        <v>63</v>
      </c>
      <c r="X737" s="309"/>
      <c r="AB737" s="309"/>
      <c r="AC737" s="309"/>
      <c r="AE737" s="309"/>
      <c r="AF737" s="309"/>
      <c r="AG737" s="309"/>
      <c r="AH737" s="309"/>
      <c r="AI737" s="309"/>
      <c r="AJ737" s="309"/>
      <c r="AK737" s="309"/>
      <c r="AL737" s="309"/>
      <c r="AM737" s="309"/>
      <c r="AO737" s="309"/>
      <c r="AP737" s="309"/>
      <c r="AQ737" s="309"/>
      <c r="AR737" s="309"/>
      <c r="AS737" s="309"/>
      <c r="AT737" s="309"/>
      <c r="AU737" s="309"/>
      <c r="AV737" s="309"/>
      <c r="AW737" s="309"/>
      <c r="AX737" s="309"/>
      <c r="AY737" s="309"/>
      <c r="AZ737" s="309"/>
    </row>
    <row r="738" spans="2:52" ht="15" customHeight="1">
      <c r="B738" s="461"/>
      <c r="C738" s="459"/>
      <c r="D738" s="297" t="s">
        <v>516</v>
      </c>
      <c r="E738" s="298">
        <v>1</v>
      </c>
      <c r="F738" s="299">
        <v>2</v>
      </c>
      <c r="G738" s="299">
        <v>14</v>
      </c>
      <c r="H738" s="299">
        <v>16</v>
      </c>
      <c r="I738" s="299">
        <v>53</v>
      </c>
      <c r="J738" s="299">
        <v>45</v>
      </c>
      <c r="K738" s="299">
        <v>20</v>
      </c>
      <c r="L738" s="299">
        <v>0.05</v>
      </c>
      <c r="M738" s="299">
        <v>1.94</v>
      </c>
      <c r="N738" s="299">
        <v>1.99</v>
      </c>
      <c r="O738" s="299"/>
      <c r="P738" s="299" t="s">
        <v>518</v>
      </c>
      <c r="Q738" s="299">
        <v>2.9</v>
      </c>
      <c r="R738" s="299">
        <v>24.7</v>
      </c>
      <c r="S738" s="300">
        <v>56</v>
      </c>
      <c r="X738" s="309"/>
      <c r="AB738" s="309"/>
      <c r="AC738" s="309"/>
      <c r="AE738" s="309"/>
      <c r="AF738" s="309"/>
      <c r="AG738" s="309"/>
      <c r="AH738" s="309"/>
      <c r="AI738" s="309"/>
      <c r="AJ738" s="309"/>
      <c r="AK738" s="309"/>
      <c r="AL738" s="309"/>
      <c r="AM738" s="309"/>
      <c r="AO738" s="309"/>
      <c r="AP738" s="309"/>
      <c r="AQ738" s="309"/>
      <c r="AR738" s="309"/>
      <c r="AS738" s="309"/>
      <c r="AT738" s="309"/>
      <c r="AU738" s="309"/>
      <c r="AV738" s="309"/>
      <c r="AW738" s="309"/>
      <c r="AX738" s="309"/>
      <c r="AY738" s="309"/>
      <c r="AZ738" s="309"/>
    </row>
    <row r="739" spans="2:52" ht="15" customHeight="1">
      <c r="B739" s="461"/>
      <c r="C739" s="459"/>
      <c r="D739" s="297" t="s">
        <v>517</v>
      </c>
      <c r="E739" s="298">
        <v>0</v>
      </c>
      <c r="F739" s="299">
        <v>2</v>
      </c>
      <c r="G739" s="299">
        <v>14</v>
      </c>
      <c r="H739" s="299">
        <v>16</v>
      </c>
      <c r="I739" s="299">
        <v>51</v>
      </c>
      <c r="J739" s="299">
        <v>42</v>
      </c>
      <c r="K739" s="299">
        <v>15</v>
      </c>
      <c r="L739" s="299">
        <v>0.04</v>
      </c>
      <c r="M739" s="299">
        <v>1.91</v>
      </c>
      <c r="N739" s="299">
        <v>1.95</v>
      </c>
      <c r="O739" s="299"/>
      <c r="P739" s="299" t="s">
        <v>538</v>
      </c>
      <c r="Q739" s="299">
        <v>1.9</v>
      </c>
      <c r="R739" s="299">
        <v>26.1</v>
      </c>
      <c r="S739" s="300">
        <v>43</v>
      </c>
      <c r="X739" s="309"/>
      <c r="AB739" s="309"/>
      <c r="AC739" s="309"/>
      <c r="AE739" s="309"/>
      <c r="AF739" s="309"/>
      <c r="AG739" s="309"/>
      <c r="AH739" s="309"/>
      <c r="AI739" s="309"/>
      <c r="AJ739" s="309"/>
      <c r="AK739" s="309"/>
      <c r="AL739" s="309"/>
      <c r="AM739" s="309"/>
    </row>
    <row r="740" spans="2:52" ht="15" customHeight="1">
      <c r="B740" s="461"/>
      <c r="C740" s="459"/>
      <c r="D740" s="297" t="s">
        <v>519</v>
      </c>
      <c r="E740" s="298">
        <v>0</v>
      </c>
      <c r="F740" s="299">
        <v>1</v>
      </c>
      <c r="G740" s="299">
        <v>14</v>
      </c>
      <c r="H740" s="299">
        <v>15</v>
      </c>
      <c r="I740" s="299">
        <v>51</v>
      </c>
      <c r="J740" s="299">
        <v>20</v>
      </c>
      <c r="K740" s="299">
        <v>13</v>
      </c>
      <c r="L740" s="299">
        <v>0.05</v>
      </c>
      <c r="M740" s="299">
        <v>1.89</v>
      </c>
      <c r="N740" s="299">
        <v>1.94</v>
      </c>
      <c r="O740" s="299"/>
      <c r="P740" s="299" t="s">
        <v>515</v>
      </c>
      <c r="Q740" s="299">
        <v>1.5</v>
      </c>
      <c r="R740" s="299">
        <v>26.3</v>
      </c>
      <c r="S740" s="300">
        <v>36</v>
      </c>
      <c r="X740" s="309"/>
      <c r="AB740" s="309"/>
      <c r="AC740" s="309"/>
      <c r="AE740" s="309"/>
      <c r="AF740" s="309"/>
      <c r="AG740" s="309"/>
      <c r="AH740" s="309"/>
      <c r="AI740" s="309"/>
      <c r="AJ740" s="309"/>
      <c r="AK740" s="309"/>
      <c r="AL740" s="309"/>
      <c r="AM740" s="309"/>
    </row>
    <row r="741" spans="2:52" ht="15" customHeight="1">
      <c r="B741" s="461"/>
      <c r="C741" s="459"/>
      <c r="D741" s="297" t="s">
        <v>520</v>
      </c>
      <c r="E741" s="298">
        <v>0</v>
      </c>
      <c r="F741" s="299">
        <v>0</v>
      </c>
      <c r="G741" s="299">
        <v>10</v>
      </c>
      <c r="H741" s="299">
        <v>10</v>
      </c>
      <c r="I741" s="299">
        <v>51</v>
      </c>
      <c r="J741" s="299">
        <v>17</v>
      </c>
      <c r="K741" s="299">
        <v>14</v>
      </c>
      <c r="L741" s="299">
        <v>0.05</v>
      </c>
      <c r="M741" s="299">
        <v>1.87</v>
      </c>
      <c r="N741" s="299">
        <v>1.92</v>
      </c>
      <c r="O741" s="299"/>
      <c r="P741" s="299" t="s">
        <v>506</v>
      </c>
      <c r="Q741" s="299">
        <v>1.6</v>
      </c>
      <c r="R741" s="299">
        <v>26</v>
      </c>
      <c r="S741" s="300">
        <v>33</v>
      </c>
      <c r="X741" s="309"/>
      <c r="AB741" s="309"/>
      <c r="AC741" s="309"/>
      <c r="AF741" s="309"/>
      <c r="AG741" s="309"/>
      <c r="AH741" s="309"/>
      <c r="AI741" s="309"/>
      <c r="AJ741" s="309"/>
      <c r="AK741" s="309"/>
      <c r="AL741" s="309"/>
      <c r="AM741" s="309"/>
    </row>
    <row r="742" spans="2:52" ht="15" customHeight="1">
      <c r="B742" s="461"/>
      <c r="C742" s="459"/>
      <c r="D742" s="297" t="s">
        <v>521</v>
      </c>
      <c r="E742" s="298">
        <v>0</v>
      </c>
      <c r="F742" s="299">
        <v>0</v>
      </c>
      <c r="G742" s="299">
        <v>8</v>
      </c>
      <c r="H742" s="299">
        <v>8</v>
      </c>
      <c r="I742" s="299">
        <v>51</v>
      </c>
      <c r="J742" s="299">
        <v>21</v>
      </c>
      <c r="K742" s="299">
        <v>15</v>
      </c>
      <c r="L742" s="299">
        <v>0.03</v>
      </c>
      <c r="M742" s="299">
        <v>1.87</v>
      </c>
      <c r="N742" s="299">
        <v>1.9</v>
      </c>
      <c r="O742" s="299"/>
      <c r="P742" s="299" t="s">
        <v>498</v>
      </c>
      <c r="Q742" s="299">
        <v>3.2</v>
      </c>
      <c r="R742" s="299">
        <v>24.3</v>
      </c>
      <c r="S742" s="300">
        <v>30</v>
      </c>
      <c r="X742" s="309"/>
      <c r="AB742" s="309"/>
      <c r="AC742" s="309"/>
      <c r="AF742" s="309"/>
      <c r="AG742" s="309"/>
      <c r="AH742" s="309"/>
      <c r="AI742" s="309"/>
      <c r="AJ742" s="309"/>
      <c r="AK742" s="309"/>
      <c r="AL742" s="309"/>
      <c r="AM742" s="309"/>
    </row>
    <row r="743" spans="2:52" ht="15" customHeight="1">
      <c r="B743" s="461"/>
      <c r="C743" s="459"/>
      <c r="D743" s="297" t="s">
        <v>522</v>
      </c>
      <c r="E743" s="298">
        <v>1</v>
      </c>
      <c r="F743" s="299">
        <v>0</v>
      </c>
      <c r="G743" s="299">
        <v>7</v>
      </c>
      <c r="H743" s="299">
        <v>7</v>
      </c>
      <c r="I743" s="299">
        <v>46</v>
      </c>
      <c r="J743" s="299">
        <v>18</v>
      </c>
      <c r="K743" s="299">
        <v>10</v>
      </c>
      <c r="L743" s="299">
        <v>0</v>
      </c>
      <c r="M743" s="299">
        <v>1.88</v>
      </c>
      <c r="N743" s="299">
        <v>1.88</v>
      </c>
      <c r="O743" s="299"/>
      <c r="P743" s="299" t="s">
        <v>498</v>
      </c>
      <c r="Q743" s="299">
        <v>3.3</v>
      </c>
      <c r="R743" s="299">
        <v>21.6</v>
      </c>
      <c r="S743" s="300">
        <v>33</v>
      </c>
      <c r="X743" s="309"/>
      <c r="AB743" s="309"/>
      <c r="AC743" s="309"/>
      <c r="AF743" s="309"/>
      <c r="AG743" s="309"/>
      <c r="AH743" s="309"/>
      <c r="AI743" s="309"/>
      <c r="AJ743" s="309"/>
      <c r="AK743" s="309"/>
      <c r="AL743" s="309"/>
      <c r="AM743" s="309"/>
    </row>
    <row r="744" spans="2:52" ht="15" customHeight="1">
      <c r="B744" s="461"/>
      <c r="C744" s="459"/>
      <c r="D744" s="297" t="s">
        <v>523</v>
      </c>
      <c r="E744" s="298">
        <v>1</v>
      </c>
      <c r="F744" s="299">
        <v>0</v>
      </c>
      <c r="G744" s="299">
        <v>11</v>
      </c>
      <c r="H744" s="299">
        <v>11</v>
      </c>
      <c r="I744" s="299">
        <v>41</v>
      </c>
      <c r="J744" s="299">
        <v>31</v>
      </c>
      <c r="K744" s="299">
        <v>19</v>
      </c>
      <c r="L744" s="299">
        <v>0.03</v>
      </c>
      <c r="M744" s="299">
        <v>1.89</v>
      </c>
      <c r="N744" s="299">
        <v>1.92</v>
      </c>
      <c r="O744" s="299"/>
      <c r="P744" s="299" t="s">
        <v>506</v>
      </c>
      <c r="Q744" s="299">
        <v>1.7</v>
      </c>
      <c r="R744" s="299">
        <v>20</v>
      </c>
      <c r="S744" s="300">
        <v>35</v>
      </c>
      <c r="X744" s="309"/>
      <c r="AB744" s="309"/>
      <c r="AC744" s="309"/>
      <c r="AF744" s="309"/>
      <c r="AG744" s="309"/>
      <c r="AH744" s="309"/>
      <c r="AI744" s="309"/>
      <c r="AJ744" s="309"/>
      <c r="AK744" s="309"/>
      <c r="AL744" s="309"/>
      <c r="AM744" s="309"/>
    </row>
    <row r="745" spans="2:52" ht="15" customHeight="1">
      <c r="B745" s="461"/>
      <c r="C745" s="459"/>
      <c r="D745" s="297" t="s">
        <v>524</v>
      </c>
      <c r="E745" s="298">
        <v>1</v>
      </c>
      <c r="F745" s="299">
        <v>0</v>
      </c>
      <c r="G745" s="299">
        <v>11</v>
      </c>
      <c r="H745" s="299">
        <v>11</v>
      </c>
      <c r="I745" s="299">
        <v>37</v>
      </c>
      <c r="J745" s="299">
        <v>33</v>
      </c>
      <c r="K745" s="299">
        <v>15</v>
      </c>
      <c r="L745" s="299">
        <v>0.02</v>
      </c>
      <c r="M745" s="299">
        <v>1.91</v>
      </c>
      <c r="N745" s="299">
        <v>1.93</v>
      </c>
      <c r="O745" s="299"/>
      <c r="P745" s="299" t="s">
        <v>531</v>
      </c>
      <c r="Q745" s="299">
        <v>1.1000000000000001</v>
      </c>
      <c r="R745" s="299">
        <v>16.399999999999999</v>
      </c>
      <c r="S745" s="300">
        <v>37</v>
      </c>
      <c r="X745" s="309"/>
      <c r="AB745" s="309"/>
      <c r="AC745" s="309"/>
      <c r="AF745" s="309"/>
      <c r="AG745" s="309"/>
      <c r="AH745" s="309"/>
      <c r="AI745" s="309"/>
      <c r="AJ745" s="309"/>
      <c r="AK745" s="309"/>
      <c r="AL745" s="309"/>
      <c r="AM745" s="309"/>
    </row>
    <row r="746" spans="2:52" ht="15" customHeight="1">
      <c r="B746" s="461"/>
      <c r="C746" s="459"/>
      <c r="D746" s="297" t="s">
        <v>525</v>
      </c>
      <c r="E746" s="298">
        <v>0</v>
      </c>
      <c r="F746" s="299">
        <v>0</v>
      </c>
      <c r="G746" s="299">
        <v>14</v>
      </c>
      <c r="H746" s="299">
        <v>14</v>
      </c>
      <c r="I746" s="299">
        <v>30</v>
      </c>
      <c r="J746" s="299">
        <v>31</v>
      </c>
      <c r="K746" s="299">
        <v>18</v>
      </c>
      <c r="L746" s="299">
        <v>0.09</v>
      </c>
      <c r="M746" s="299">
        <v>1.93</v>
      </c>
      <c r="N746" s="299">
        <v>2.02</v>
      </c>
      <c r="O746" s="299"/>
      <c r="P746" s="299" t="s">
        <v>493</v>
      </c>
      <c r="Q746" s="299">
        <v>1.3</v>
      </c>
      <c r="R746" s="299">
        <v>15.4</v>
      </c>
      <c r="S746" s="300">
        <v>50</v>
      </c>
      <c r="X746" s="309"/>
      <c r="AB746" s="309"/>
      <c r="AC746" s="309"/>
      <c r="AF746" s="309"/>
      <c r="AG746" s="309"/>
      <c r="AH746" s="309"/>
      <c r="AI746" s="309"/>
      <c r="AJ746" s="309"/>
      <c r="AK746" s="309"/>
      <c r="AL746" s="309"/>
      <c r="AM746" s="309"/>
    </row>
    <row r="747" spans="2:52" ht="15" customHeight="1">
      <c r="B747" s="461"/>
      <c r="C747" s="459"/>
      <c r="D747" s="297" t="s">
        <v>526</v>
      </c>
      <c r="E747" s="298">
        <v>0</v>
      </c>
      <c r="F747" s="299">
        <v>0</v>
      </c>
      <c r="G747" s="299">
        <v>11</v>
      </c>
      <c r="H747" s="299">
        <v>11</v>
      </c>
      <c r="I747" s="299">
        <v>32</v>
      </c>
      <c r="J747" s="299">
        <v>33</v>
      </c>
      <c r="K747" s="299">
        <v>17</v>
      </c>
      <c r="L747" s="299">
        <v>7.0000000000000007E-2</v>
      </c>
      <c r="M747" s="299">
        <v>1.93</v>
      </c>
      <c r="N747" s="299">
        <v>2</v>
      </c>
      <c r="O747" s="299"/>
      <c r="P747" s="299" t="s">
        <v>506</v>
      </c>
      <c r="Q747" s="299">
        <v>1.5</v>
      </c>
      <c r="R747" s="299">
        <v>13.9</v>
      </c>
      <c r="S747" s="300">
        <v>59</v>
      </c>
      <c r="X747" s="309"/>
      <c r="AB747" s="309"/>
      <c r="AC747" s="309"/>
      <c r="AF747" s="309"/>
      <c r="AG747" s="309"/>
      <c r="AH747" s="309"/>
      <c r="AI747" s="309"/>
      <c r="AJ747" s="309"/>
      <c r="AK747" s="309"/>
      <c r="AL747" s="309"/>
      <c r="AM747" s="309"/>
    </row>
    <row r="748" spans="2:52" ht="15" customHeight="1">
      <c r="B748" s="461"/>
      <c r="C748" s="459"/>
      <c r="D748" s="297" t="s">
        <v>527</v>
      </c>
      <c r="E748" s="298">
        <v>0</v>
      </c>
      <c r="F748" s="299">
        <v>0</v>
      </c>
      <c r="G748" s="299">
        <v>9</v>
      </c>
      <c r="H748" s="299">
        <v>9</v>
      </c>
      <c r="I748" s="299">
        <v>28</v>
      </c>
      <c r="J748" s="299">
        <v>33</v>
      </c>
      <c r="K748" s="299">
        <v>20</v>
      </c>
      <c r="L748" s="299">
        <v>0.08</v>
      </c>
      <c r="M748" s="299">
        <v>1.94</v>
      </c>
      <c r="N748" s="299">
        <v>2.02</v>
      </c>
      <c r="O748" s="299"/>
      <c r="P748" s="299" t="s">
        <v>506</v>
      </c>
      <c r="Q748" s="299">
        <v>1.4</v>
      </c>
      <c r="R748" s="299">
        <v>13.2</v>
      </c>
      <c r="S748" s="300">
        <v>67</v>
      </c>
      <c r="X748" s="309"/>
      <c r="AB748" s="309"/>
      <c r="AC748" s="309"/>
      <c r="AF748" s="309"/>
      <c r="AG748" s="309"/>
      <c r="AH748" s="309"/>
      <c r="AI748" s="309"/>
      <c r="AJ748" s="309"/>
      <c r="AK748" s="309"/>
      <c r="AL748" s="309"/>
      <c r="AM748" s="309"/>
    </row>
    <row r="749" spans="2:52" ht="15" customHeight="1">
      <c r="B749" s="461"/>
      <c r="C749" s="459"/>
      <c r="D749" s="297" t="s">
        <v>528</v>
      </c>
      <c r="E749" s="298">
        <v>0</v>
      </c>
      <c r="F749" s="299">
        <v>0</v>
      </c>
      <c r="G749" s="299">
        <v>7</v>
      </c>
      <c r="H749" s="299">
        <v>7</v>
      </c>
      <c r="I749" s="299">
        <v>30</v>
      </c>
      <c r="J749" s="299">
        <v>26</v>
      </c>
      <c r="K749" s="299">
        <v>16</v>
      </c>
      <c r="L749" s="299">
        <v>0.04</v>
      </c>
      <c r="M749" s="299">
        <v>1.94</v>
      </c>
      <c r="N749" s="299">
        <v>1.98</v>
      </c>
      <c r="O749" s="299"/>
      <c r="P749" s="299" t="s">
        <v>493</v>
      </c>
      <c r="Q749" s="299">
        <v>1.7</v>
      </c>
      <c r="R749" s="299">
        <v>14.6</v>
      </c>
      <c r="S749" s="300">
        <v>71</v>
      </c>
      <c r="X749" s="309"/>
      <c r="AC749" s="309"/>
      <c r="AF749" s="309"/>
      <c r="AG749" s="309"/>
      <c r="AH749" s="309"/>
      <c r="AI749" s="309"/>
      <c r="AJ749" s="309"/>
      <c r="AK749" s="309"/>
      <c r="AL749" s="309"/>
      <c r="AM749" s="309"/>
    </row>
    <row r="750" spans="2:52" ht="15" customHeight="1">
      <c r="B750" s="461"/>
      <c r="C750" s="460"/>
      <c r="D750" s="297" t="s">
        <v>529</v>
      </c>
      <c r="E750" s="298">
        <v>0</v>
      </c>
      <c r="F750" s="299">
        <v>0</v>
      </c>
      <c r="G750" s="299">
        <v>8</v>
      </c>
      <c r="H750" s="299">
        <v>8</v>
      </c>
      <c r="I750" s="299">
        <v>27</v>
      </c>
      <c r="J750" s="299">
        <v>27</v>
      </c>
      <c r="K750" s="299">
        <v>16</v>
      </c>
      <c r="L750" s="299">
        <v>0</v>
      </c>
      <c r="M750" s="299">
        <v>1.95</v>
      </c>
      <c r="N750" s="299">
        <v>1.95</v>
      </c>
      <c r="O750" s="299"/>
      <c r="P750" s="299" t="s">
        <v>493</v>
      </c>
      <c r="Q750" s="299">
        <v>0.5</v>
      </c>
      <c r="R750" s="299">
        <v>12.8</v>
      </c>
      <c r="S750" s="300">
        <v>72</v>
      </c>
      <c r="X750" s="309"/>
      <c r="AC750" s="309"/>
      <c r="AF750" s="309"/>
      <c r="AG750" s="309"/>
      <c r="AH750" s="309"/>
      <c r="AI750" s="309"/>
      <c r="AJ750" s="309"/>
      <c r="AK750" s="309"/>
      <c r="AL750" s="309"/>
      <c r="AM750" s="309"/>
    </row>
    <row r="751" spans="2:52" ht="15" customHeight="1">
      <c r="B751" s="461"/>
      <c r="C751" s="458">
        <v>42664</v>
      </c>
      <c r="D751" s="297" t="s">
        <v>492</v>
      </c>
      <c r="E751" s="298">
        <v>0</v>
      </c>
      <c r="F751" s="299">
        <v>0</v>
      </c>
      <c r="G751" s="299">
        <v>10</v>
      </c>
      <c r="H751" s="299">
        <v>10</v>
      </c>
      <c r="I751" s="299">
        <v>20</v>
      </c>
      <c r="J751" s="299">
        <v>25</v>
      </c>
      <c r="K751" s="299">
        <v>19</v>
      </c>
      <c r="L751" s="299">
        <v>7.0000000000000007E-2</v>
      </c>
      <c r="M751" s="299">
        <v>1.96</v>
      </c>
      <c r="N751" s="299">
        <v>2.0299999999999998</v>
      </c>
      <c r="O751" s="299"/>
      <c r="P751" s="299" t="s">
        <v>536</v>
      </c>
      <c r="Q751" s="299">
        <v>0.2</v>
      </c>
      <c r="R751" s="299">
        <v>11</v>
      </c>
      <c r="S751" s="300">
        <v>78</v>
      </c>
      <c r="X751" s="309"/>
      <c r="AC751" s="309"/>
      <c r="AF751" s="309"/>
      <c r="AG751" s="309"/>
      <c r="AH751" s="309"/>
      <c r="AI751" s="309"/>
      <c r="AJ751" s="309"/>
      <c r="AK751" s="309"/>
      <c r="AL751" s="309"/>
      <c r="AM751" s="309"/>
    </row>
    <row r="752" spans="2:52" ht="15" customHeight="1">
      <c r="B752" s="461"/>
      <c r="C752" s="459"/>
      <c r="D752" s="297" t="s">
        <v>495</v>
      </c>
      <c r="E752" s="298">
        <v>0</v>
      </c>
      <c r="F752" s="299">
        <v>0</v>
      </c>
      <c r="G752" s="299">
        <v>12</v>
      </c>
      <c r="H752" s="299">
        <v>12</v>
      </c>
      <c r="I752" s="299">
        <v>12</v>
      </c>
      <c r="J752" s="299">
        <v>33</v>
      </c>
      <c r="K752" s="299">
        <v>20</v>
      </c>
      <c r="L752" s="299">
        <v>0.1</v>
      </c>
      <c r="M752" s="299">
        <v>1.96</v>
      </c>
      <c r="N752" s="299">
        <v>2.06</v>
      </c>
      <c r="O752" s="299"/>
      <c r="P752" s="299" t="s">
        <v>493</v>
      </c>
      <c r="Q752" s="299">
        <v>0.6</v>
      </c>
      <c r="R752" s="299">
        <v>9.4</v>
      </c>
      <c r="S752" s="300">
        <v>78</v>
      </c>
      <c r="X752" s="309"/>
      <c r="AC752" s="309"/>
      <c r="AF752" s="309"/>
      <c r="AG752" s="309"/>
      <c r="AH752" s="309"/>
      <c r="AI752" s="309"/>
      <c r="AJ752" s="309"/>
      <c r="AK752" s="309"/>
      <c r="AL752" s="309"/>
      <c r="AM752" s="309"/>
    </row>
    <row r="753" spans="2:39" ht="15" customHeight="1">
      <c r="B753" s="461"/>
      <c r="C753" s="459"/>
      <c r="D753" s="297" t="s">
        <v>497</v>
      </c>
      <c r="E753" s="298">
        <v>0</v>
      </c>
      <c r="F753" s="299">
        <v>0</v>
      </c>
      <c r="G753" s="299">
        <v>7</v>
      </c>
      <c r="H753" s="299">
        <v>7</v>
      </c>
      <c r="I753" s="299">
        <v>17</v>
      </c>
      <c r="J753" s="299">
        <v>33</v>
      </c>
      <c r="K753" s="299">
        <v>20</v>
      </c>
      <c r="L753" s="299">
        <v>0.1</v>
      </c>
      <c r="M753" s="299">
        <v>2.04</v>
      </c>
      <c r="N753" s="299">
        <v>2.14</v>
      </c>
      <c r="O753" s="299"/>
      <c r="P753" s="299" t="s">
        <v>493</v>
      </c>
      <c r="Q753" s="299">
        <v>0.8</v>
      </c>
      <c r="R753" s="299">
        <v>9.5</v>
      </c>
      <c r="S753" s="300">
        <v>85</v>
      </c>
      <c r="X753" s="309"/>
      <c r="AC753" s="309"/>
      <c r="AF753" s="309"/>
      <c r="AG753" s="309"/>
      <c r="AH753" s="309"/>
      <c r="AI753" s="309"/>
      <c r="AJ753" s="309"/>
      <c r="AK753" s="309"/>
      <c r="AL753" s="309"/>
      <c r="AM753" s="309"/>
    </row>
    <row r="754" spans="2:39" ht="15" customHeight="1">
      <c r="B754" s="461"/>
      <c r="C754" s="459"/>
      <c r="D754" s="297" t="s">
        <v>500</v>
      </c>
      <c r="E754" s="298">
        <v>0</v>
      </c>
      <c r="F754" s="299">
        <v>0</v>
      </c>
      <c r="G754" s="299">
        <v>5</v>
      </c>
      <c r="H754" s="299">
        <v>5</v>
      </c>
      <c r="I754" s="299" t="s">
        <v>501</v>
      </c>
      <c r="J754" s="299">
        <v>25</v>
      </c>
      <c r="K754" s="299">
        <v>18</v>
      </c>
      <c r="L754" s="299">
        <v>0.03</v>
      </c>
      <c r="M754" s="299">
        <v>2.23</v>
      </c>
      <c r="N754" s="299">
        <v>2.2599999999999998</v>
      </c>
      <c r="O754" s="299"/>
      <c r="P754" s="299" t="s">
        <v>493</v>
      </c>
      <c r="Q754" s="299">
        <v>0.4</v>
      </c>
      <c r="R754" s="299">
        <v>8.9</v>
      </c>
      <c r="S754" s="300">
        <v>85</v>
      </c>
      <c r="X754" s="309"/>
      <c r="AC754" s="309"/>
      <c r="AF754" s="309"/>
      <c r="AG754" s="309"/>
      <c r="AH754" s="309"/>
      <c r="AI754" s="309"/>
      <c r="AJ754" s="309"/>
      <c r="AK754" s="309"/>
      <c r="AL754" s="309"/>
      <c r="AM754" s="309"/>
    </row>
    <row r="755" spans="2:39" ht="15" customHeight="1">
      <c r="B755" s="461"/>
      <c r="C755" s="459"/>
      <c r="D755" s="297" t="s">
        <v>503</v>
      </c>
      <c r="E755" s="298">
        <v>0</v>
      </c>
      <c r="F755" s="299">
        <v>1</v>
      </c>
      <c r="G755" s="299">
        <v>6</v>
      </c>
      <c r="H755" s="299">
        <v>7</v>
      </c>
      <c r="I755" s="299">
        <v>11</v>
      </c>
      <c r="J755" s="299">
        <v>23</v>
      </c>
      <c r="K755" s="299">
        <v>17</v>
      </c>
      <c r="L755" s="299">
        <v>0.03</v>
      </c>
      <c r="M755" s="299">
        <v>2.37</v>
      </c>
      <c r="N755" s="299">
        <v>2.4</v>
      </c>
      <c r="O755" s="299"/>
      <c r="P755" s="299" t="s">
        <v>493</v>
      </c>
      <c r="Q755" s="299">
        <v>0.5</v>
      </c>
      <c r="R755" s="299">
        <v>8.6999999999999993</v>
      </c>
      <c r="S755" s="300">
        <v>84</v>
      </c>
      <c r="X755" s="309"/>
      <c r="AC755" s="309"/>
      <c r="AF755" s="309"/>
      <c r="AG755" s="309"/>
      <c r="AH755" s="309"/>
      <c r="AI755" s="309"/>
      <c r="AJ755" s="309"/>
      <c r="AK755" s="309"/>
      <c r="AL755" s="309"/>
      <c r="AM755" s="309"/>
    </row>
    <row r="756" spans="2:39" ht="15" customHeight="1">
      <c r="B756" s="461"/>
      <c r="C756" s="459"/>
      <c r="D756" s="297" t="s">
        <v>505</v>
      </c>
      <c r="E756" s="298">
        <v>0</v>
      </c>
      <c r="F756" s="299">
        <v>1</v>
      </c>
      <c r="G756" s="299">
        <v>6</v>
      </c>
      <c r="H756" s="299">
        <v>7</v>
      </c>
      <c r="I756" s="299">
        <v>10</v>
      </c>
      <c r="J756" s="299">
        <v>29</v>
      </c>
      <c r="K756" s="299">
        <v>19</v>
      </c>
      <c r="L756" s="299">
        <v>0.04</v>
      </c>
      <c r="M756" s="299">
        <v>2.44</v>
      </c>
      <c r="N756" s="299">
        <v>2.48</v>
      </c>
      <c r="O756" s="299"/>
      <c r="P756" s="299" t="s">
        <v>493</v>
      </c>
      <c r="Q756" s="299">
        <v>1.7</v>
      </c>
      <c r="R756" s="299">
        <v>8.6</v>
      </c>
      <c r="S756" s="300">
        <v>83</v>
      </c>
      <c r="X756" s="309"/>
      <c r="AC756" s="309"/>
      <c r="AF756" s="309"/>
      <c r="AG756" s="309"/>
      <c r="AH756" s="309"/>
      <c r="AI756" s="309"/>
      <c r="AJ756" s="309"/>
      <c r="AK756" s="309"/>
      <c r="AL756" s="309"/>
      <c r="AM756" s="309"/>
    </row>
    <row r="757" spans="2:39" ht="15" customHeight="1">
      <c r="B757" s="461"/>
      <c r="C757" s="459"/>
      <c r="D757" s="297" t="s">
        <v>508</v>
      </c>
      <c r="E757" s="298">
        <v>0</v>
      </c>
      <c r="F757" s="299">
        <v>2</v>
      </c>
      <c r="G757" s="299">
        <v>9</v>
      </c>
      <c r="H757" s="299">
        <v>11</v>
      </c>
      <c r="I757" s="299">
        <v>12</v>
      </c>
      <c r="J757" s="299">
        <v>30</v>
      </c>
      <c r="K757" s="299">
        <v>18</v>
      </c>
      <c r="L757" s="299">
        <v>0</v>
      </c>
      <c r="M757" s="299">
        <v>2.31</v>
      </c>
      <c r="N757" s="299">
        <v>2.31</v>
      </c>
      <c r="O757" s="299"/>
      <c r="P757" s="299" t="s">
        <v>498</v>
      </c>
      <c r="Q757" s="299">
        <v>0.9</v>
      </c>
      <c r="R757" s="299">
        <v>12</v>
      </c>
      <c r="S757" s="300">
        <v>73</v>
      </c>
      <c r="X757" s="309"/>
      <c r="AC757" s="309"/>
      <c r="AF757" s="309"/>
      <c r="AG757" s="309"/>
      <c r="AH757" s="309"/>
      <c r="AI757" s="309"/>
      <c r="AJ757" s="309"/>
      <c r="AK757" s="309"/>
      <c r="AL757" s="309"/>
      <c r="AM757" s="309"/>
    </row>
    <row r="758" spans="2:39" ht="15" customHeight="1">
      <c r="B758" s="461"/>
      <c r="C758" s="459"/>
      <c r="D758" s="297" t="s">
        <v>510</v>
      </c>
      <c r="E758" s="298">
        <v>1</v>
      </c>
      <c r="F758" s="299">
        <v>4</v>
      </c>
      <c r="G758" s="299">
        <v>13</v>
      </c>
      <c r="H758" s="299">
        <v>17</v>
      </c>
      <c r="I758" s="299">
        <v>15</v>
      </c>
      <c r="J758" s="299">
        <v>29</v>
      </c>
      <c r="K758" s="299">
        <v>22</v>
      </c>
      <c r="L758" s="299">
        <v>0.05</v>
      </c>
      <c r="M758" s="299">
        <v>2.14</v>
      </c>
      <c r="N758" s="299">
        <v>2.19</v>
      </c>
      <c r="O758" s="299"/>
      <c r="P758" s="299" t="s">
        <v>506</v>
      </c>
      <c r="Q758" s="299">
        <v>1</v>
      </c>
      <c r="R758" s="299">
        <v>14.6</v>
      </c>
      <c r="S758" s="300">
        <v>61</v>
      </c>
      <c r="X758" s="309"/>
      <c r="AC758" s="309"/>
      <c r="AF758" s="309"/>
      <c r="AG758" s="309"/>
      <c r="AH758" s="309"/>
      <c r="AI758" s="309"/>
      <c r="AJ758" s="309"/>
      <c r="AK758" s="309"/>
      <c r="AL758" s="309"/>
      <c r="AM758" s="309"/>
    </row>
    <row r="759" spans="2:39" ht="15" customHeight="1">
      <c r="B759" s="461"/>
      <c r="C759" s="459"/>
      <c r="D759" s="297" t="s">
        <v>511</v>
      </c>
      <c r="E759" s="298">
        <v>1</v>
      </c>
      <c r="F759" s="299">
        <v>1</v>
      </c>
      <c r="G759" s="299">
        <v>7</v>
      </c>
      <c r="H759" s="299">
        <v>8</v>
      </c>
      <c r="I759" s="299">
        <v>30</v>
      </c>
      <c r="J759" s="299">
        <v>26</v>
      </c>
      <c r="K759" s="299">
        <v>10</v>
      </c>
      <c r="L759" s="299">
        <v>0</v>
      </c>
      <c r="M759" s="299">
        <v>1.97</v>
      </c>
      <c r="N759" s="299">
        <v>1.97</v>
      </c>
      <c r="O759" s="299"/>
      <c r="P759" s="299" t="s">
        <v>498</v>
      </c>
      <c r="Q759" s="299">
        <v>2.6</v>
      </c>
      <c r="R759" s="299">
        <v>16.8</v>
      </c>
      <c r="S759" s="300">
        <v>41</v>
      </c>
      <c r="X759" s="309"/>
      <c r="AC759" s="309"/>
      <c r="AF759" s="309"/>
      <c r="AG759" s="309"/>
      <c r="AH759" s="309"/>
      <c r="AI759" s="309"/>
      <c r="AJ759" s="309"/>
      <c r="AK759" s="309"/>
      <c r="AL759" s="309"/>
      <c r="AM759" s="309"/>
    </row>
    <row r="760" spans="2:39" ht="15" customHeight="1" thickBot="1">
      <c r="B760" s="461"/>
      <c r="C760" s="459"/>
      <c r="D760" s="310" t="s">
        <v>512</v>
      </c>
      <c r="E760" s="311">
        <v>1</v>
      </c>
      <c r="F760" s="304">
        <v>2</v>
      </c>
      <c r="G760" s="304">
        <v>7</v>
      </c>
      <c r="H760" s="304">
        <v>9</v>
      </c>
      <c r="I760" s="304">
        <v>35</v>
      </c>
      <c r="J760" s="304">
        <v>18</v>
      </c>
      <c r="K760" s="304">
        <v>6</v>
      </c>
      <c r="L760" s="304">
        <v>0</v>
      </c>
      <c r="M760" s="304">
        <v>1.9</v>
      </c>
      <c r="N760" s="304">
        <v>1.9</v>
      </c>
      <c r="O760" s="304"/>
      <c r="P760" s="304" t="s">
        <v>535</v>
      </c>
      <c r="Q760" s="304">
        <v>1.1000000000000001</v>
      </c>
      <c r="R760" s="304">
        <v>18</v>
      </c>
      <c r="S760" s="305">
        <v>40</v>
      </c>
      <c r="X760" s="309"/>
      <c r="AC760" s="309"/>
      <c r="AF760" s="309"/>
      <c r="AG760" s="309"/>
      <c r="AH760" s="309"/>
      <c r="AI760" s="309"/>
      <c r="AJ760" s="309"/>
      <c r="AK760" s="309"/>
      <c r="AL760" s="309"/>
      <c r="AM760" s="309"/>
    </row>
    <row r="761" spans="2:39" ht="15" customHeight="1">
      <c r="B761" s="461"/>
      <c r="C761" s="459"/>
      <c r="D761" s="293" t="s">
        <v>514</v>
      </c>
      <c r="E761" s="294">
        <v>1</v>
      </c>
      <c r="F761" s="295">
        <v>1</v>
      </c>
      <c r="G761" s="295">
        <v>6</v>
      </c>
      <c r="H761" s="295">
        <v>7</v>
      </c>
      <c r="I761" s="295">
        <v>41</v>
      </c>
      <c r="J761" s="295">
        <v>10</v>
      </c>
      <c r="K761" s="295">
        <v>8</v>
      </c>
      <c r="L761" s="295">
        <v>0</v>
      </c>
      <c r="M761" s="295">
        <v>1.88</v>
      </c>
      <c r="N761" s="295">
        <v>1.88</v>
      </c>
      <c r="O761" s="295"/>
      <c r="P761" s="295" t="s">
        <v>531</v>
      </c>
      <c r="Q761" s="295">
        <v>1.4</v>
      </c>
      <c r="R761" s="295">
        <v>18.3</v>
      </c>
      <c r="S761" s="296">
        <v>40</v>
      </c>
      <c r="X761" s="309"/>
      <c r="AC761" s="309"/>
      <c r="AF761" s="309"/>
      <c r="AG761" s="309"/>
      <c r="AH761" s="309"/>
      <c r="AI761" s="309"/>
      <c r="AJ761" s="309"/>
      <c r="AK761" s="309"/>
      <c r="AL761" s="309"/>
      <c r="AM761" s="309"/>
    </row>
    <row r="762" spans="2:39" ht="15" customHeight="1">
      <c r="B762" s="461"/>
      <c r="C762" s="459"/>
      <c r="D762" s="297" t="s">
        <v>516</v>
      </c>
      <c r="E762" s="298">
        <v>0</v>
      </c>
      <c r="F762" s="299">
        <v>1</v>
      </c>
      <c r="G762" s="299">
        <v>3</v>
      </c>
      <c r="H762" s="299">
        <v>4</v>
      </c>
      <c r="I762" s="299">
        <v>47</v>
      </c>
      <c r="J762" s="299">
        <v>7</v>
      </c>
      <c r="K762" s="299">
        <v>7</v>
      </c>
      <c r="L762" s="299">
        <v>0.01</v>
      </c>
      <c r="M762" s="299">
        <v>1.9</v>
      </c>
      <c r="N762" s="299">
        <v>1.91</v>
      </c>
      <c r="O762" s="299"/>
      <c r="P762" s="299" t="s">
        <v>518</v>
      </c>
      <c r="Q762" s="299">
        <v>1.7</v>
      </c>
      <c r="R762" s="299">
        <v>19.8</v>
      </c>
      <c r="S762" s="300">
        <v>37</v>
      </c>
      <c r="X762" s="309"/>
      <c r="AC762" s="309"/>
      <c r="AF762" s="309"/>
      <c r="AG762" s="309"/>
      <c r="AH762" s="309"/>
      <c r="AI762" s="309"/>
      <c r="AJ762" s="309"/>
      <c r="AK762" s="309"/>
      <c r="AL762" s="309"/>
      <c r="AM762" s="309"/>
    </row>
    <row r="763" spans="2:39" ht="15" customHeight="1">
      <c r="B763" s="461"/>
      <c r="C763" s="459"/>
      <c r="D763" s="297" t="s">
        <v>517</v>
      </c>
      <c r="E763" s="298">
        <v>1</v>
      </c>
      <c r="F763" s="299">
        <v>1</v>
      </c>
      <c r="G763" s="299">
        <v>3</v>
      </c>
      <c r="H763" s="299">
        <v>4</v>
      </c>
      <c r="I763" s="299">
        <v>50</v>
      </c>
      <c r="J763" s="299">
        <v>15</v>
      </c>
      <c r="K763" s="299">
        <v>11</v>
      </c>
      <c r="L763" s="299">
        <v>0</v>
      </c>
      <c r="M763" s="299">
        <v>1.9</v>
      </c>
      <c r="N763" s="299">
        <v>1.9</v>
      </c>
      <c r="O763" s="299"/>
      <c r="P763" s="299" t="s">
        <v>515</v>
      </c>
      <c r="Q763" s="299">
        <v>2</v>
      </c>
      <c r="R763" s="299">
        <v>19.8</v>
      </c>
      <c r="S763" s="300">
        <v>40</v>
      </c>
      <c r="X763" s="309"/>
      <c r="AC763" s="309"/>
      <c r="AF763" s="309"/>
      <c r="AG763" s="309"/>
      <c r="AH763" s="309"/>
      <c r="AI763" s="309"/>
      <c r="AJ763" s="309"/>
      <c r="AK763" s="309"/>
      <c r="AL763" s="309"/>
      <c r="AM763" s="309"/>
    </row>
    <row r="764" spans="2:39" ht="15" customHeight="1">
      <c r="B764" s="461"/>
      <c r="C764" s="459"/>
      <c r="D764" s="297" t="s">
        <v>519</v>
      </c>
      <c r="E764" s="298">
        <v>1</v>
      </c>
      <c r="F764" s="299">
        <v>0</v>
      </c>
      <c r="G764" s="299">
        <v>5</v>
      </c>
      <c r="H764" s="299">
        <v>5</v>
      </c>
      <c r="I764" s="299">
        <v>54</v>
      </c>
      <c r="J764" s="299">
        <v>33</v>
      </c>
      <c r="K764" s="299">
        <v>15</v>
      </c>
      <c r="L764" s="299">
        <v>0</v>
      </c>
      <c r="M764" s="299">
        <v>1.91</v>
      </c>
      <c r="N764" s="299">
        <v>1.91</v>
      </c>
      <c r="O764" s="299"/>
      <c r="P764" s="299" t="s">
        <v>515</v>
      </c>
      <c r="Q764" s="299">
        <v>2.2000000000000002</v>
      </c>
      <c r="R764" s="299">
        <v>19.5</v>
      </c>
      <c r="S764" s="300">
        <v>42</v>
      </c>
      <c r="X764" s="309"/>
      <c r="AC764" s="309"/>
      <c r="AF764" s="309"/>
      <c r="AG764" s="309"/>
      <c r="AH764" s="309"/>
      <c r="AI764" s="309"/>
      <c r="AJ764" s="309"/>
      <c r="AK764" s="309"/>
      <c r="AL764" s="309"/>
      <c r="AM764" s="309"/>
    </row>
    <row r="765" spans="2:39" ht="15" customHeight="1">
      <c r="B765" s="461"/>
      <c r="C765" s="459"/>
      <c r="D765" s="297" t="s">
        <v>520</v>
      </c>
      <c r="E765" s="298">
        <v>1</v>
      </c>
      <c r="F765" s="299">
        <v>0</v>
      </c>
      <c r="G765" s="299">
        <v>5</v>
      </c>
      <c r="H765" s="299">
        <v>5</v>
      </c>
      <c r="I765" s="299">
        <v>52</v>
      </c>
      <c r="J765" s="299">
        <v>31</v>
      </c>
      <c r="K765" s="299">
        <v>16</v>
      </c>
      <c r="L765" s="299">
        <v>0</v>
      </c>
      <c r="M765" s="299">
        <v>1.89</v>
      </c>
      <c r="N765" s="299">
        <v>1.89</v>
      </c>
      <c r="O765" s="299"/>
      <c r="P765" s="299" t="s">
        <v>515</v>
      </c>
      <c r="Q765" s="299">
        <v>2.2999999999999998</v>
      </c>
      <c r="R765" s="299">
        <v>19.7</v>
      </c>
      <c r="S765" s="300">
        <v>42</v>
      </c>
      <c r="X765" s="309"/>
      <c r="AC765" s="309"/>
      <c r="AF765" s="309"/>
      <c r="AG765" s="309"/>
      <c r="AH765" s="309"/>
      <c r="AI765" s="309"/>
      <c r="AJ765" s="309"/>
      <c r="AK765" s="309"/>
      <c r="AL765" s="309"/>
      <c r="AM765" s="309"/>
    </row>
    <row r="766" spans="2:39" ht="15" customHeight="1">
      <c r="B766" s="461"/>
      <c r="C766" s="459"/>
      <c r="D766" s="297" t="s">
        <v>521</v>
      </c>
      <c r="E766" s="298">
        <v>1</v>
      </c>
      <c r="F766" s="299">
        <v>0</v>
      </c>
      <c r="G766" s="299">
        <v>5</v>
      </c>
      <c r="H766" s="299">
        <v>5</v>
      </c>
      <c r="I766" s="299">
        <v>53</v>
      </c>
      <c r="J766" s="299">
        <v>27</v>
      </c>
      <c r="K766" s="299">
        <v>12</v>
      </c>
      <c r="L766" s="299">
        <v>0</v>
      </c>
      <c r="M766" s="299">
        <v>1.89</v>
      </c>
      <c r="N766" s="299">
        <v>1.89</v>
      </c>
      <c r="O766" s="299"/>
      <c r="P766" s="299" t="s">
        <v>518</v>
      </c>
      <c r="Q766" s="299">
        <v>1.7</v>
      </c>
      <c r="R766" s="299">
        <v>18.600000000000001</v>
      </c>
      <c r="S766" s="300">
        <v>42</v>
      </c>
      <c r="X766" s="309"/>
      <c r="AC766" s="309"/>
      <c r="AF766" s="309"/>
      <c r="AG766" s="309"/>
      <c r="AH766" s="309"/>
      <c r="AI766" s="309"/>
      <c r="AJ766" s="309"/>
      <c r="AK766" s="309"/>
      <c r="AL766" s="309"/>
      <c r="AM766" s="309"/>
    </row>
    <row r="767" spans="2:39" ht="15" customHeight="1">
      <c r="B767" s="461"/>
      <c r="C767" s="459"/>
      <c r="D767" s="297" t="s">
        <v>522</v>
      </c>
      <c r="E767" s="298">
        <v>1</v>
      </c>
      <c r="F767" s="299">
        <v>0</v>
      </c>
      <c r="G767" s="299">
        <v>8</v>
      </c>
      <c r="H767" s="299">
        <v>8</v>
      </c>
      <c r="I767" s="299">
        <v>45</v>
      </c>
      <c r="J767" s="299">
        <v>26</v>
      </c>
      <c r="K767" s="299">
        <v>18</v>
      </c>
      <c r="L767" s="299">
        <v>0.04</v>
      </c>
      <c r="M767" s="299">
        <v>1.89</v>
      </c>
      <c r="N767" s="299">
        <v>1.93</v>
      </c>
      <c r="O767" s="299"/>
      <c r="P767" s="299" t="s">
        <v>538</v>
      </c>
      <c r="Q767" s="299">
        <v>1.1000000000000001</v>
      </c>
      <c r="R767" s="299">
        <v>16</v>
      </c>
      <c r="S767" s="300">
        <v>46</v>
      </c>
      <c r="X767" s="309"/>
      <c r="AC767" s="309"/>
      <c r="AF767" s="309"/>
      <c r="AG767" s="309"/>
      <c r="AH767" s="309"/>
      <c r="AI767" s="309"/>
      <c r="AJ767" s="309"/>
      <c r="AK767" s="309"/>
      <c r="AL767" s="309"/>
      <c r="AM767" s="309"/>
    </row>
    <row r="768" spans="2:39" ht="15" customHeight="1">
      <c r="B768" s="461"/>
      <c r="C768" s="459"/>
      <c r="D768" s="297" t="s">
        <v>523</v>
      </c>
      <c r="E768" s="298">
        <v>1</v>
      </c>
      <c r="F768" s="299">
        <v>0</v>
      </c>
      <c r="G768" s="299">
        <v>13</v>
      </c>
      <c r="H768" s="299">
        <v>13</v>
      </c>
      <c r="I768" s="299">
        <v>30</v>
      </c>
      <c r="J768" s="299">
        <v>36</v>
      </c>
      <c r="K768" s="299">
        <v>24</v>
      </c>
      <c r="L768" s="299">
        <v>0.06</v>
      </c>
      <c r="M768" s="299">
        <v>1.87</v>
      </c>
      <c r="N768" s="299">
        <v>1.93</v>
      </c>
      <c r="O768" s="299"/>
      <c r="P768" s="299" t="s">
        <v>530</v>
      </c>
      <c r="Q768" s="299">
        <v>0.9</v>
      </c>
      <c r="R768" s="299">
        <v>13.8</v>
      </c>
      <c r="S768" s="300">
        <v>56</v>
      </c>
      <c r="X768" s="309"/>
      <c r="AC768" s="309"/>
      <c r="AF768" s="309"/>
      <c r="AG768" s="309"/>
      <c r="AH768" s="309"/>
      <c r="AI768" s="309"/>
      <c r="AJ768" s="309"/>
      <c r="AK768" s="309"/>
      <c r="AL768" s="309"/>
      <c r="AM768" s="309"/>
    </row>
    <row r="769" spans="2:39" ht="15" customHeight="1">
      <c r="B769" s="461"/>
      <c r="C769" s="459"/>
      <c r="D769" s="297" t="s">
        <v>524</v>
      </c>
      <c r="E769" s="298">
        <v>0</v>
      </c>
      <c r="F769" s="299">
        <v>0</v>
      </c>
      <c r="G769" s="299">
        <v>13</v>
      </c>
      <c r="H769" s="299">
        <v>13</v>
      </c>
      <c r="I769" s="299">
        <v>29</v>
      </c>
      <c r="J769" s="299">
        <v>28</v>
      </c>
      <c r="K769" s="299">
        <v>21</v>
      </c>
      <c r="L769" s="299">
        <v>0.05</v>
      </c>
      <c r="M769" s="299">
        <v>1.89</v>
      </c>
      <c r="N769" s="299">
        <v>1.94</v>
      </c>
      <c r="O769" s="299"/>
      <c r="P769" s="299" t="s">
        <v>506</v>
      </c>
      <c r="Q769" s="299">
        <v>0.5</v>
      </c>
      <c r="R769" s="299">
        <v>12.5</v>
      </c>
      <c r="S769" s="300">
        <v>66</v>
      </c>
      <c r="X769" s="309"/>
      <c r="AC769" s="309"/>
      <c r="AF769" s="309"/>
      <c r="AG769" s="309"/>
      <c r="AH769" s="309"/>
      <c r="AI769" s="309"/>
      <c r="AJ769" s="309"/>
      <c r="AK769" s="309"/>
      <c r="AL769" s="309"/>
      <c r="AM769" s="309"/>
    </row>
    <row r="770" spans="2:39" ht="15" customHeight="1">
      <c r="B770" s="461"/>
      <c r="C770" s="459"/>
      <c r="D770" s="297" t="s">
        <v>525</v>
      </c>
      <c r="E770" s="298">
        <v>0</v>
      </c>
      <c r="F770" s="299">
        <v>1</v>
      </c>
      <c r="G770" s="299">
        <v>15</v>
      </c>
      <c r="H770" s="299">
        <v>16</v>
      </c>
      <c r="I770" s="299">
        <v>20</v>
      </c>
      <c r="J770" s="299">
        <v>30</v>
      </c>
      <c r="K770" s="299">
        <v>27</v>
      </c>
      <c r="L770" s="299">
        <v>0.09</v>
      </c>
      <c r="M770" s="299">
        <v>1.91</v>
      </c>
      <c r="N770" s="299">
        <v>2</v>
      </c>
      <c r="O770" s="299"/>
      <c r="P770" s="299" t="s">
        <v>493</v>
      </c>
      <c r="Q770" s="299">
        <v>1.9</v>
      </c>
      <c r="R770" s="299">
        <v>12.1</v>
      </c>
      <c r="S770" s="300">
        <v>72</v>
      </c>
      <c r="X770" s="309"/>
      <c r="AC770" s="309"/>
      <c r="AF770" s="309"/>
      <c r="AG770" s="309"/>
      <c r="AH770" s="309"/>
      <c r="AI770" s="309"/>
      <c r="AJ770" s="309"/>
      <c r="AK770" s="309"/>
      <c r="AL770" s="309"/>
      <c r="AM770" s="309"/>
    </row>
    <row r="771" spans="2:39" ht="15" customHeight="1">
      <c r="B771" s="461"/>
      <c r="C771" s="459"/>
      <c r="D771" s="297" t="s">
        <v>526</v>
      </c>
      <c r="E771" s="298">
        <v>0</v>
      </c>
      <c r="F771" s="299">
        <v>0</v>
      </c>
      <c r="G771" s="299">
        <v>9</v>
      </c>
      <c r="H771" s="299">
        <v>9</v>
      </c>
      <c r="I771" s="299">
        <v>19</v>
      </c>
      <c r="J771" s="299">
        <v>30</v>
      </c>
      <c r="K771" s="299">
        <v>17</v>
      </c>
      <c r="L771" s="299">
        <v>7.0000000000000007E-2</v>
      </c>
      <c r="M771" s="299">
        <v>2.0499999999999998</v>
      </c>
      <c r="N771" s="299">
        <v>2.12</v>
      </c>
      <c r="O771" s="299"/>
      <c r="P771" s="299" t="s">
        <v>498</v>
      </c>
      <c r="Q771" s="299">
        <v>1.8</v>
      </c>
      <c r="R771" s="299">
        <v>12.2</v>
      </c>
      <c r="S771" s="300">
        <v>74</v>
      </c>
      <c r="X771" s="309"/>
      <c r="AC771" s="309"/>
      <c r="AF771" s="309"/>
      <c r="AG771" s="309"/>
      <c r="AH771" s="309"/>
      <c r="AI771" s="309"/>
      <c r="AJ771" s="309"/>
      <c r="AK771" s="309"/>
      <c r="AL771" s="309"/>
      <c r="AM771" s="309"/>
    </row>
    <row r="772" spans="2:39" ht="15" customHeight="1">
      <c r="B772" s="461"/>
      <c r="C772" s="459"/>
      <c r="D772" s="297" t="s">
        <v>527</v>
      </c>
      <c r="E772" s="298">
        <v>0</v>
      </c>
      <c r="F772" s="299">
        <v>0</v>
      </c>
      <c r="G772" s="299">
        <v>8</v>
      </c>
      <c r="H772" s="299">
        <v>8</v>
      </c>
      <c r="I772" s="299">
        <v>20</v>
      </c>
      <c r="J772" s="299">
        <v>23</v>
      </c>
      <c r="K772" s="299">
        <v>16</v>
      </c>
      <c r="L772" s="299">
        <v>0.01</v>
      </c>
      <c r="M772" s="299">
        <v>2.06</v>
      </c>
      <c r="N772" s="299">
        <v>2.0699999999999998</v>
      </c>
      <c r="O772" s="299"/>
      <c r="P772" s="299" t="s">
        <v>498</v>
      </c>
      <c r="Q772" s="299">
        <v>1.7</v>
      </c>
      <c r="R772" s="299">
        <v>12.4</v>
      </c>
      <c r="S772" s="300">
        <v>73</v>
      </c>
      <c r="X772" s="309"/>
      <c r="AC772" s="309"/>
      <c r="AF772" s="309"/>
      <c r="AG772" s="309"/>
      <c r="AH772" s="309"/>
      <c r="AI772" s="309"/>
      <c r="AJ772" s="309"/>
      <c r="AK772" s="309"/>
      <c r="AL772" s="309"/>
      <c r="AM772" s="309"/>
    </row>
    <row r="773" spans="2:39" ht="15" customHeight="1">
      <c r="B773" s="461"/>
      <c r="C773" s="459"/>
      <c r="D773" s="297" t="s">
        <v>528</v>
      </c>
      <c r="E773" s="298">
        <v>1</v>
      </c>
      <c r="F773" s="299">
        <v>0</v>
      </c>
      <c r="G773" s="299">
        <v>7</v>
      </c>
      <c r="H773" s="299">
        <v>7</v>
      </c>
      <c r="I773" s="299">
        <v>20</v>
      </c>
      <c r="J773" s="299">
        <v>16</v>
      </c>
      <c r="K773" s="299">
        <v>12</v>
      </c>
      <c r="L773" s="299">
        <v>0.02</v>
      </c>
      <c r="M773" s="299">
        <v>1.97</v>
      </c>
      <c r="N773" s="299">
        <v>1.99</v>
      </c>
      <c r="O773" s="299"/>
      <c r="P773" s="299" t="s">
        <v>498</v>
      </c>
      <c r="Q773" s="299">
        <v>2.8</v>
      </c>
      <c r="R773" s="299">
        <v>11.5</v>
      </c>
      <c r="S773" s="300">
        <v>72</v>
      </c>
      <c r="X773" s="309"/>
      <c r="AC773" s="309"/>
      <c r="AF773" s="309"/>
      <c r="AG773" s="309"/>
      <c r="AH773" s="309"/>
      <c r="AI773" s="309"/>
      <c r="AJ773" s="309"/>
      <c r="AK773" s="309"/>
      <c r="AL773" s="309"/>
      <c r="AM773" s="309"/>
    </row>
    <row r="774" spans="2:39" ht="15" customHeight="1">
      <c r="B774" s="461"/>
      <c r="C774" s="460"/>
      <c r="D774" s="297" t="s">
        <v>529</v>
      </c>
      <c r="E774" s="298">
        <v>1</v>
      </c>
      <c r="F774" s="299">
        <v>0</v>
      </c>
      <c r="G774" s="299">
        <v>5</v>
      </c>
      <c r="H774" s="299">
        <v>5</v>
      </c>
      <c r="I774" s="299">
        <v>20</v>
      </c>
      <c r="J774" s="299">
        <v>16</v>
      </c>
      <c r="K774" s="299">
        <v>10</v>
      </c>
      <c r="L774" s="299">
        <v>0</v>
      </c>
      <c r="M774" s="299">
        <v>1.95</v>
      </c>
      <c r="N774" s="299">
        <v>1.95</v>
      </c>
      <c r="O774" s="299"/>
      <c r="P774" s="299" t="s">
        <v>498</v>
      </c>
      <c r="Q774" s="299">
        <v>2.4</v>
      </c>
      <c r="R774" s="299">
        <v>12</v>
      </c>
      <c r="S774" s="300">
        <v>68</v>
      </c>
      <c r="X774" s="309"/>
      <c r="AC774" s="309"/>
      <c r="AF774" s="309"/>
      <c r="AG774" s="309"/>
      <c r="AH774" s="309"/>
      <c r="AI774" s="309"/>
      <c r="AJ774" s="309"/>
      <c r="AK774" s="309"/>
      <c r="AL774" s="309"/>
      <c r="AM774" s="309"/>
    </row>
    <row r="775" spans="2:39" ht="15" customHeight="1">
      <c r="B775" s="461"/>
      <c r="C775" s="458">
        <v>42665</v>
      </c>
      <c r="D775" s="297" t="s">
        <v>492</v>
      </c>
      <c r="E775" s="298">
        <v>0</v>
      </c>
      <c r="F775" s="299">
        <v>0</v>
      </c>
      <c r="G775" s="299">
        <v>5</v>
      </c>
      <c r="H775" s="299">
        <v>5</v>
      </c>
      <c r="I775" s="299">
        <v>19</v>
      </c>
      <c r="J775" s="299">
        <v>12</v>
      </c>
      <c r="K775" s="299">
        <v>12</v>
      </c>
      <c r="L775" s="299">
        <v>0</v>
      </c>
      <c r="M775" s="299">
        <v>1.93</v>
      </c>
      <c r="N775" s="299">
        <v>1.93</v>
      </c>
      <c r="O775" s="299"/>
      <c r="P775" s="299" t="s">
        <v>498</v>
      </c>
      <c r="Q775" s="299">
        <v>3.1</v>
      </c>
      <c r="R775" s="299">
        <v>11.6</v>
      </c>
      <c r="S775" s="300">
        <v>65</v>
      </c>
      <c r="X775" s="309"/>
      <c r="AC775" s="309"/>
      <c r="AF775" s="309"/>
      <c r="AG775" s="309"/>
      <c r="AH775" s="309"/>
      <c r="AI775" s="309"/>
      <c r="AJ775" s="309"/>
      <c r="AK775" s="309"/>
      <c r="AL775" s="309"/>
      <c r="AM775" s="309"/>
    </row>
    <row r="776" spans="2:39" ht="15" customHeight="1">
      <c r="B776" s="461"/>
      <c r="C776" s="459"/>
      <c r="D776" s="297" t="s">
        <v>495</v>
      </c>
      <c r="E776" s="298">
        <v>0</v>
      </c>
      <c r="F776" s="299">
        <v>0</v>
      </c>
      <c r="G776" s="299">
        <v>4</v>
      </c>
      <c r="H776" s="299">
        <v>4</v>
      </c>
      <c r="I776" s="299">
        <v>21</v>
      </c>
      <c r="J776" s="299">
        <v>11</v>
      </c>
      <c r="K776" s="299">
        <v>8</v>
      </c>
      <c r="L776" s="299">
        <v>0</v>
      </c>
      <c r="M776" s="299">
        <v>1.92</v>
      </c>
      <c r="N776" s="299">
        <v>1.92</v>
      </c>
      <c r="O776" s="299"/>
      <c r="P776" s="299" t="s">
        <v>498</v>
      </c>
      <c r="Q776" s="299">
        <v>2.7</v>
      </c>
      <c r="R776" s="299">
        <v>11.3</v>
      </c>
      <c r="S776" s="300">
        <v>63</v>
      </c>
      <c r="X776" s="309"/>
      <c r="AC776" s="309"/>
      <c r="AF776" s="309"/>
      <c r="AG776" s="309"/>
      <c r="AH776" s="309"/>
      <c r="AI776" s="309"/>
      <c r="AJ776" s="309"/>
      <c r="AK776" s="309"/>
      <c r="AL776" s="309"/>
      <c r="AM776" s="309"/>
    </row>
    <row r="777" spans="2:39" ht="15" customHeight="1">
      <c r="B777" s="461"/>
      <c r="C777" s="459"/>
      <c r="D777" s="297" t="s">
        <v>497</v>
      </c>
      <c r="E777" s="298">
        <v>0</v>
      </c>
      <c r="F777" s="299">
        <v>0</v>
      </c>
      <c r="G777" s="299">
        <v>3</v>
      </c>
      <c r="H777" s="299">
        <v>3</v>
      </c>
      <c r="I777" s="299">
        <v>20</v>
      </c>
      <c r="J777" s="299">
        <v>10</v>
      </c>
      <c r="K777" s="299">
        <v>8</v>
      </c>
      <c r="L777" s="299">
        <v>0</v>
      </c>
      <c r="M777" s="299">
        <v>1.9</v>
      </c>
      <c r="N777" s="299">
        <v>1.9</v>
      </c>
      <c r="O777" s="299"/>
      <c r="P777" s="299" t="s">
        <v>498</v>
      </c>
      <c r="Q777" s="299">
        <v>1.9</v>
      </c>
      <c r="R777" s="299">
        <v>10.7</v>
      </c>
      <c r="S777" s="300">
        <v>67</v>
      </c>
      <c r="X777" s="309"/>
      <c r="AC777" s="309"/>
      <c r="AF777" s="309"/>
      <c r="AG777" s="309"/>
      <c r="AH777" s="309"/>
      <c r="AI777" s="309"/>
      <c r="AJ777" s="309"/>
      <c r="AK777" s="309"/>
      <c r="AL777" s="309"/>
      <c r="AM777" s="309"/>
    </row>
    <row r="778" spans="2:39" ht="15" customHeight="1">
      <c r="B778" s="461"/>
      <c r="C778" s="459"/>
      <c r="D778" s="297" t="s">
        <v>500</v>
      </c>
      <c r="E778" s="298">
        <v>0</v>
      </c>
      <c r="F778" s="299">
        <v>0</v>
      </c>
      <c r="G778" s="299">
        <v>4</v>
      </c>
      <c r="H778" s="299">
        <v>4</v>
      </c>
      <c r="I778" s="299">
        <v>19</v>
      </c>
      <c r="J778" s="299">
        <v>10</v>
      </c>
      <c r="K778" s="299">
        <v>8</v>
      </c>
      <c r="L778" s="299">
        <v>0</v>
      </c>
      <c r="M778" s="299">
        <v>1.93</v>
      </c>
      <c r="N778" s="299">
        <v>1.93</v>
      </c>
      <c r="O778" s="299"/>
      <c r="P778" s="299" t="s">
        <v>498</v>
      </c>
      <c r="Q778" s="299">
        <v>2.8</v>
      </c>
      <c r="R778" s="299">
        <v>10.5</v>
      </c>
      <c r="S778" s="300">
        <v>68</v>
      </c>
      <c r="X778" s="309"/>
      <c r="AC778" s="309"/>
      <c r="AF778" s="309"/>
      <c r="AG778" s="309"/>
      <c r="AH778" s="309"/>
      <c r="AI778" s="309"/>
      <c r="AJ778" s="309"/>
      <c r="AK778" s="309"/>
      <c r="AL778" s="309"/>
      <c r="AM778" s="309"/>
    </row>
    <row r="779" spans="2:39" ht="15" customHeight="1">
      <c r="B779" s="461"/>
      <c r="C779" s="459"/>
      <c r="D779" s="297" t="s">
        <v>503</v>
      </c>
      <c r="E779" s="298">
        <v>0</v>
      </c>
      <c r="F779" s="299">
        <v>0</v>
      </c>
      <c r="G779" s="299">
        <v>4</v>
      </c>
      <c r="H779" s="299">
        <v>4</v>
      </c>
      <c r="I779" s="299">
        <v>16</v>
      </c>
      <c r="J779" s="299">
        <v>22</v>
      </c>
      <c r="K779" s="299">
        <v>7</v>
      </c>
      <c r="L779" s="299">
        <v>0</v>
      </c>
      <c r="M779" s="299">
        <v>1.94</v>
      </c>
      <c r="N779" s="299">
        <v>1.94</v>
      </c>
      <c r="O779" s="299"/>
      <c r="P779" s="299" t="s">
        <v>498</v>
      </c>
      <c r="Q779" s="299">
        <v>2.1</v>
      </c>
      <c r="R779" s="299">
        <v>10.8</v>
      </c>
      <c r="S779" s="300">
        <v>70</v>
      </c>
      <c r="X779" s="309"/>
      <c r="AC779" s="309"/>
      <c r="AF779" s="309"/>
      <c r="AG779" s="309"/>
      <c r="AH779" s="309"/>
      <c r="AI779" s="309"/>
      <c r="AJ779" s="309"/>
      <c r="AK779" s="309"/>
      <c r="AL779" s="309"/>
      <c r="AM779" s="309"/>
    </row>
    <row r="780" spans="2:39" ht="15" customHeight="1">
      <c r="B780" s="461"/>
      <c r="C780" s="459"/>
      <c r="D780" s="297" t="s">
        <v>505</v>
      </c>
      <c r="E780" s="298">
        <v>0</v>
      </c>
      <c r="F780" s="299">
        <v>0</v>
      </c>
      <c r="G780" s="299">
        <v>4</v>
      </c>
      <c r="H780" s="299">
        <v>4</v>
      </c>
      <c r="I780" s="299">
        <v>15</v>
      </c>
      <c r="J780" s="299">
        <v>16</v>
      </c>
      <c r="K780" s="299">
        <v>9</v>
      </c>
      <c r="L780" s="299">
        <v>0</v>
      </c>
      <c r="M780" s="299">
        <v>1.98</v>
      </c>
      <c r="N780" s="299">
        <v>1.98</v>
      </c>
      <c r="O780" s="299"/>
      <c r="P780" s="299" t="s">
        <v>498</v>
      </c>
      <c r="Q780" s="299">
        <v>1.5</v>
      </c>
      <c r="R780" s="299">
        <v>11.2</v>
      </c>
      <c r="S780" s="300">
        <v>69</v>
      </c>
      <c r="X780" s="309"/>
      <c r="AC780" s="309"/>
      <c r="AF780" s="309"/>
      <c r="AG780" s="309"/>
      <c r="AH780" s="309"/>
      <c r="AI780" s="309"/>
      <c r="AJ780" s="309"/>
      <c r="AK780" s="309"/>
      <c r="AL780" s="309"/>
      <c r="AM780" s="309"/>
    </row>
    <row r="781" spans="2:39" ht="15" customHeight="1">
      <c r="B781" s="461"/>
      <c r="C781" s="459"/>
      <c r="D781" s="297" t="s">
        <v>508</v>
      </c>
      <c r="E781" s="298">
        <v>0</v>
      </c>
      <c r="F781" s="299">
        <v>1</v>
      </c>
      <c r="G781" s="299">
        <v>5</v>
      </c>
      <c r="H781" s="299">
        <v>6</v>
      </c>
      <c r="I781" s="299">
        <v>15</v>
      </c>
      <c r="J781" s="299">
        <v>11</v>
      </c>
      <c r="K781" s="299">
        <v>12</v>
      </c>
      <c r="L781" s="299">
        <v>0.01</v>
      </c>
      <c r="M781" s="299">
        <v>1.94</v>
      </c>
      <c r="N781" s="299">
        <v>1.95</v>
      </c>
      <c r="O781" s="299"/>
      <c r="P781" s="299" t="s">
        <v>493</v>
      </c>
      <c r="Q781" s="299">
        <v>2.7</v>
      </c>
      <c r="R781" s="299">
        <v>11.1</v>
      </c>
      <c r="S781" s="300">
        <v>68</v>
      </c>
      <c r="X781" s="309"/>
      <c r="AC781" s="309"/>
      <c r="AF781" s="309"/>
      <c r="AG781" s="309"/>
      <c r="AH781" s="309"/>
      <c r="AI781" s="309"/>
      <c r="AJ781" s="309"/>
      <c r="AK781" s="309"/>
      <c r="AL781" s="309"/>
      <c r="AM781" s="309"/>
    </row>
    <row r="782" spans="2:39" ht="15" customHeight="1">
      <c r="B782" s="461"/>
      <c r="C782" s="459"/>
      <c r="D782" s="297" t="s">
        <v>510</v>
      </c>
      <c r="E782" s="298">
        <v>0</v>
      </c>
      <c r="F782" s="299">
        <v>1</v>
      </c>
      <c r="G782" s="299">
        <v>6</v>
      </c>
      <c r="H782" s="299">
        <v>7</v>
      </c>
      <c r="I782" s="299">
        <v>14</v>
      </c>
      <c r="J782" s="299">
        <v>19</v>
      </c>
      <c r="K782" s="299">
        <v>10</v>
      </c>
      <c r="L782" s="299">
        <v>0</v>
      </c>
      <c r="M782" s="299">
        <v>1.95</v>
      </c>
      <c r="N782" s="299">
        <v>1.95</v>
      </c>
      <c r="O782" s="299"/>
      <c r="P782" s="299" t="s">
        <v>493</v>
      </c>
      <c r="Q782" s="299">
        <v>2.8</v>
      </c>
      <c r="R782" s="299">
        <v>11.9</v>
      </c>
      <c r="S782" s="300">
        <v>69</v>
      </c>
      <c r="X782" s="309"/>
      <c r="AC782" s="309"/>
      <c r="AF782" s="309"/>
      <c r="AG782" s="309"/>
      <c r="AH782" s="309"/>
      <c r="AI782" s="309"/>
      <c r="AJ782" s="309"/>
      <c r="AK782" s="309"/>
      <c r="AL782" s="309"/>
      <c r="AM782" s="309"/>
    </row>
    <row r="783" spans="2:39" ht="15" customHeight="1">
      <c r="B783" s="461"/>
      <c r="C783" s="459"/>
      <c r="D783" s="297" t="s">
        <v>511</v>
      </c>
      <c r="E783" s="298">
        <v>0</v>
      </c>
      <c r="F783" s="299">
        <v>2</v>
      </c>
      <c r="G783" s="299">
        <v>8</v>
      </c>
      <c r="H783" s="299">
        <v>10</v>
      </c>
      <c r="I783" s="299">
        <v>13</v>
      </c>
      <c r="J783" s="299">
        <v>17</v>
      </c>
      <c r="K783" s="299">
        <v>11</v>
      </c>
      <c r="L783" s="299">
        <v>0.01</v>
      </c>
      <c r="M783" s="299">
        <v>1.95</v>
      </c>
      <c r="N783" s="299">
        <v>1.96</v>
      </c>
      <c r="O783" s="299"/>
      <c r="P783" s="299" t="s">
        <v>498</v>
      </c>
      <c r="Q783" s="299">
        <v>1.8</v>
      </c>
      <c r="R783" s="299">
        <v>12.9</v>
      </c>
      <c r="S783" s="300">
        <v>69</v>
      </c>
      <c r="X783" s="309"/>
      <c r="AC783" s="309"/>
      <c r="AF783" s="309"/>
      <c r="AG783" s="309"/>
      <c r="AH783" s="309"/>
      <c r="AI783" s="309"/>
      <c r="AJ783" s="309"/>
      <c r="AK783" s="309"/>
      <c r="AL783" s="309"/>
      <c r="AM783" s="309"/>
    </row>
    <row r="784" spans="2:39" ht="15" customHeight="1" thickBot="1">
      <c r="B784" s="461"/>
      <c r="C784" s="459"/>
      <c r="D784" s="310" t="s">
        <v>512</v>
      </c>
      <c r="E784" s="311">
        <v>0</v>
      </c>
      <c r="F784" s="304">
        <v>2</v>
      </c>
      <c r="G784" s="304">
        <v>8</v>
      </c>
      <c r="H784" s="304">
        <v>10</v>
      </c>
      <c r="I784" s="304">
        <v>15</v>
      </c>
      <c r="J784" s="304">
        <v>22</v>
      </c>
      <c r="K784" s="304">
        <v>15</v>
      </c>
      <c r="L784" s="304">
        <v>0.01</v>
      </c>
      <c r="M784" s="304">
        <v>1.92</v>
      </c>
      <c r="N784" s="304">
        <v>1.93</v>
      </c>
      <c r="O784" s="304"/>
      <c r="P784" s="304" t="s">
        <v>498</v>
      </c>
      <c r="Q784" s="304">
        <v>2.9</v>
      </c>
      <c r="R784" s="304">
        <v>13.7</v>
      </c>
      <c r="S784" s="305">
        <v>63</v>
      </c>
      <c r="X784" s="309"/>
      <c r="AC784" s="309"/>
      <c r="AF784" s="309"/>
      <c r="AG784" s="309"/>
      <c r="AH784" s="309"/>
      <c r="AI784" s="309"/>
      <c r="AJ784" s="309"/>
      <c r="AK784" s="309"/>
      <c r="AL784" s="309"/>
      <c r="AM784" s="309"/>
    </row>
    <row r="785" spans="2:39" ht="15" customHeight="1">
      <c r="B785" s="461"/>
      <c r="C785" s="459"/>
      <c r="D785" s="293" t="s">
        <v>514</v>
      </c>
      <c r="E785" s="294">
        <v>0</v>
      </c>
      <c r="F785" s="295">
        <v>2</v>
      </c>
      <c r="G785" s="295">
        <v>10</v>
      </c>
      <c r="H785" s="295">
        <v>12</v>
      </c>
      <c r="I785" s="295">
        <v>18</v>
      </c>
      <c r="J785" s="295">
        <v>28</v>
      </c>
      <c r="K785" s="295">
        <v>25</v>
      </c>
      <c r="L785" s="295">
        <v>0</v>
      </c>
      <c r="M785" s="295">
        <v>1.93</v>
      </c>
      <c r="N785" s="295">
        <v>1.93</v>
      </c>
      <c r="O785" s="295"/>
      <c r="P785" s="295" t="s">
        <v>498</v>
      </c>
      <c r="Q785" s="295">
        <v>1.9</v>
      </c>
      <c r="R785" s="295">
        <v>14.2</v>
      </c>
      <c r="S785" s="296">
        <v>62</v>
      </c>
      <c r="X785" s="309"/>
      <c r="AC785" s="309"/>
      <c r="AF785" s="309"/>
      <c r="AG785" s="309"/>
      <c r="AH785" s="309"/>
      <c r="AI785" s="309"/>
      <c r="AJ785" s="309"/>
      <c r="AK785" s="309"/>
      <c r="AL785" s="309"/>
      <c r="AM785" s="309"/>
    </row>
    <row r="786" spans="2:39" ht="15" customHeight="1">
      <c r="B786" s="461"/>
      <c r="C786" s="459"/>
      <c r="D786" s="297" t="s">
        <v>516</v>
      </c>
      <c r="E786" s="298">
        <v>0</v>
      </c>
      <c r="F786" s="299">
        <v>2</v>
      </c>
      <c r="G786" s="299">
        <v>8</v>
      </c>
      <c r="H786" s="299">
        <v>10</v>
      </c>
      <c r="I786" s="299">
        <v>22</v>
      </c>
      <c r="J786" s="299">
        <v>41</v>
      </c>
      <c r="K786" s="299">
        <v>25</v>
      </c>
      <c r="L786" s="299">
        <v>0.1</v>
      </c>
      <c r="M786" s="299">
        <v>1.95</v>
      </c>
      <c r="N786" s="299">
        <v>2.0499999999999998</v>
      </c>
      <c r="O786" s="299"/>
      <c r="P786" s="299" t="s">
        <v>498</v>
      </c>
      <c r="Q786" s="299">
        <v>1.4</v>
      </c>
      <c r="R786" s="299">
        <v>16.100000000000001</v>
      </c>
      <c r="S786" s="300">
        <v>64</v>
      </c>
      <c r="X786" s="309"/>
      <c r="AC786" s="309"/>
      <c r="AF786" s="309"/>
      <c r="AG786" s="309"/>
      <c r="AH786" s="309"/>
      <c r="AI786" s="309"/>
      <c r="AJ786" s="309"/>
      <c r="AK786" s="309"/>
      <c r="AL786" s="309"/>
      <c r="AM786" s="309"/>
    </row>
    <row r="787" spans="2:39" ht="15" customHeight="1">
      <c r="B787" s="461"/>
      <c r="C787" s="459"/>
      <c r="D787" s="297" t="s">
        <v>517</v>
      </c>
      <c r="E787" s="298">
        <v>1</v>
      </c>
      <c r="F787" s="299">
        <v>1</v>
      </c>
      <c r="G787" s="299">
        <v>8</v>
      </c>
      <c r="H787" s="299">
        <v>9</v>
      </c>
      <c r="I787" s="299">
        <v>25</v>
      </c>
      <c r="J787" s="299">
        <v>28</v>
      </c>
      <c r="K787" s="299">
        <v>13</v>
      </c>
      <c r="L787" s="299">
        <v>0</v>
      </c>
      <c r="M787" s="299">
        <v>1.91</v>
      </c>
      <c r="N787" s="299">
        <v>1.91</v>
      </c>
      <c r="O787" s="299"/>
      <c r="P787" s="299" t="s">
        <v>498</v>
      </c>
      <c r="Q787" s="299">
        <v>0.6</v>
      </c>
      <c r="R787" s="299">
        <v>17.399999999999999</v>
      </c>
      <c r="S787" s="300">
        <v>64</v>
      </c>
      <c r="X787" s="309"/>
      <c r="AC787" s="309"/>
      <c r="AF787" s="309"/>
      <c r="AG787" s="309"/>
      <c r="AH787" s="309"/>
      <c r="AI787" s="309"/>
      <c r="AJ787" s="309"/>
      <c r="AK787" s="309"/>
      <c r="AL787" s="309"/>
      <c r="AM787" s="309"/>
    </row>
    <row r="788" spans="2:39" ht="15" customHeight="1">
      <c r="B788" s="461"/>
      <c r="C788" s="459"/>
      <c r="D788" s="297" t="s">
        <v>519</v>
      </c>
      <c r="E788" s="298">
        <v>1</v>
      </c>
      <c r="F788" s="299">
        <v>1</v>
      </c>
      <c r="G788" s="299">
        <v>7</v>
      </c>
      <c r="H788" s="299">
        <v>8</v>
      </c>
      <c r="I788" s="299">
        <v>34</v>
      </c>
      <c r="J788" s="299">
        <v>25</v>
      </c>
      <c r="K788" s="299">
        <v>20</v>
      </c>
      <c r="L788" s="299">
        <v>0.03</v>
      </c>
      <c r="M788" s="299">
        <v>1.9</v>
      </c>
      <c r="N788" s="299">
        <v>1.93</v>
      </c>
      <c r="O788" s="299"/>
      <c r="P788" s="299" t="s">
        <v>513</v>
      </c>
      <c r="Q788" s="299">
        <v>0.4</v>
      </c>
      <c r="R788" s="299">
        <v>17.2</v>
      </c>
      <c r="S788" s="300">
        <v>69</v>
      </c>
      <c r="X788" s="309"/>
      <c r="AC788" s="309"/>
      <c r="AF788" s="309"/>
      <c r="AG788" s="309"/>
      <c r="AH788" s="309"/>
      <c r="AI788" s="309"/>
      <c r="AJ788" s="309"/>
      <c r="AK788" s="309"/>
      <c r="AL788" s="309"/>
      <c r="AM788" s="309"/>
    </row>
    <row r="789" spans="2:39" ht="15" customHeight="1">
      <c r="B789" s="461"/>
      <c r="C789" s="459"/>
      <c r="D789" s="297" t="s">
        <v>520</v>
      </c>
      <c r="E789" s="298">
        <v>1</v>
      </c>
      <c r="F789" s="299">
        <v>0</v>
      </c>
      <c r="G789" s="299">
        <v>7</v>
      </c>
      <c r="H789" s="299">
        <v>7</v>
      </c>
      <c r="I789" s="299">
        <v>37</v>
      </c>
      <c r="J789" s="299">
        <v>26</v>
      </c>
      <c r="K789" s="299">
        <v>13</v>
      </c>
      <c r="L789" s="299">
        <v>0.02</v>
      </c>
      <c r="M789" s="299">
        <v>1.86</v>
      </c>
      <c r="N789" s="299">
        <v>1.88</v>
      </c>
      <c r="O789" s="299"/>
      <c r="P789" s="299" t="s">
        <v>539</v>
      </c>
      <c r="Q789" s="299">
        <v>1.9</v>
      </c>
      <c r="R789" s="299">
        <v>16.7</v>
      </c>
      <c r="S789" s="300">
        <v>70</v>
      </c>
      <c r="X789" s="309"/>
      <c r="AC789" s="309"/>
      <c r="AF789" s="309"/>
      <c r="AG789" s="309"/>
      <c r="AH789" s="309"/>
      <c r="AI789" s="309"/>
      <c r="AJ789" s="309"/>
      <c r="AK789" s="309"/>
      <c r="AL789" s="309"/>
      <c r="AM789" s="309"/>
    </row>
    <row r="790" spans="2:39" ht="15" customHeight="1">
      <c r="B790" s="461"/>
      <c r="C790" s="459"/>
      <c r="D790" s="297" t="s">
        <v>521</v>
      </c>
      <c r="E790" s="298">
        <v>1</v>
      </c>
      <c r="F790" s="299">
        <v>0</v>
      </c>
      <c r="G790" s="299">
        <v>10</v>
      </c>
      <c r="H790" s="299">
        <v>10</v>
      </c>
      <c r="I790" s="299">
        <v>33</v>
      </c>
      <c r="J790" s="299">
        <v>22</v>
      </c>
      <c r="K790" s="299">
        <v>19</v>
      </c>
      <c r="L790" s="299">
        <v>0</v>
      </c>
      <c r="M790" s="299">
        <v>1.86</v>
      </c>
      <c r="N790" s="299">
        <v>1.86</v>
      </c>
      <c r="O790" s="299"/>
      <c r="P790" s="299" t="s">
        <v>493</v>
      </c>
      <c r="Q790" s="299">
        <v>1.6</v>
      </c>
      <c r="R790" s="299">
        <v>16.600000000000001</v>
      </c>
      <c r="S790" s="300">
        <v>69</v>
      </c>
      <c r="X790" s="309"/>
      <c r="AC790" s="309"/>
      <c r="AF790" s="309"/>
      <c r="AG790" s="309"/>
      <c r="AH790" s="309"/>
      <c r="AI790" s="309"/>
      <c r="AJ790" s="309"/>
      <c r="AK790" s="309"/>
      <c r="AL790" s="309"/>
      <c r="AM790" s="309"/>
    </row>
    <row r="791" spans="2:39" ht="15" customHeight="1">
      <c r="B791" s="461"/>
      <c r="C791" s="459"/>
      <c r="D791" s="297" t="s">
        <v>522</v>
      </c>
      <c r="E791" s="298">
        <v>1</v>
      </c>
      <c r="F791" s="299">
        <v>0</v>
      </c>
      <c r="G791" s="299">
        <v>10</v>
      </c>
      <c r="H791" s="299">
        <v>10</v>
      </c>
      <c r="I791" s="299">
        <v>27</v>
      </c>
      <c r="J791" s="299">
        <v>34</v>
      </c>
      <c r="K791" s="299">
        <v>25</v>
      </c>
      <c r="L791" s="299">
        <v>0.06</v>
      </c>
      <c r="M791" s="299">
        <v>1.94</v>
      </c>
      <c r="N791" s="299">
        <v>2</v>
      </c>
      <c r="O791" s="299"/>
      <c r="P791" s="299" t="s">
        <v>506</v>
      </c>
      <c r="Q791" s="299">
        <v>1.4</v>
      </c>
      <c r="R791" s="299">
        <v>16.100000000000001</v>
      </c>
      <c r="S791" s="300">
        <v>74</v>
      </c>
      <c r="X791" s="309"/>
      <c r="AC791" s="309"/>
      <c r="AF791" s="309"/>
      <c r="AG791" s="309"/>
      <c r="AH791" s="309"/>
      <c r="AI791" s="309"/>
      <c r="AJ791" s="309"/>
      <c r="AK791" s="309"/>
      <c r="AL791" s="309"/>
      <c r="AM791" s="309"/>
    </row>
    <row r="792" spans="2:39" ht="15" customHeight="1">
      <c r="B792" s="461"/>
      <c r="C792" s="459"/>
      <c r="D792" s="297" t="s">
        <v>523</v>
      </c>
      <c r="E792" s="298">
        <v>1</v>
      </c>
      <c r="F792" s="299">
        <v>0</v>
      </c>
      <c r="G792" s="299">
        <v>11</v>
      </c>
      <c r="H792" s="299">
        <v>11</v>
      </c>
      <c r="I792" s="299">
        <v>21</v>
      </c>
      <c r="J792" s="299">
        <v>40</v>
      </c>
      <c r="K792" s="299">
        <v>24</v>
      </c>
      <c r="L792" s="299">
        <v>7.0000000000000007E-2</v>
      </c>
      <c r="M792" s="299">
        <v>1.96</v>
      </c>
      <c r="N792" s="299">
        <v>2.0299999999999998</v>
      </c>
      <c r="O792" s="299"/>
      <c r="P792" s="299" t="s">
        <v>506</v>
      </c>
      <c r="Q792" s="299">
        <v>0.9</v>
      </c>
      <c r="R792" s="299">
        <v>15.9</v>
      </c>
      <c r="S792" s="300">
        <v>73</v>
      </c>
      <c r="X792" s="309"/>
      <c r="AC792" s="309"/>
      <c r="AF792" s="309"/>
      <c r="AG792" s="309"/>
      <c r="AH792" s="309"/>
      <c r="AI792" s="309"/>
      <c r="AJ792" s="309"/>
      <c r="AK792" s="309"/>
      <c r="AL792" s="309"/>
      <c r="AM792" s="309"/>
    </row>
    <row r="793" spans="2:39" ht="15" customHeight="1">
      <c r="B793" s="461"/>
      <c r="C793" s="459"/>
      <c r="D793" s="297" t="s">
        <v>524</v>
      </c>
      <c r="E793" s="298">
        <v>1</v>
      </c>
      <c r="F793" s="299">
        <v>1</v>
      </c>
      <c r="G793" s="299">
        <v>12</v>
      </c>
      <c r="H793" s="299">
        <v>13</v>
      </c>
      <c r="I793" s="299">
        <v>17</v>
      </c>
      <c r="J793" s="299">
        <v>42</v>
      </c>
      <c r="K793" s="299">
        <v>29</v>
      </c>
      <c r="L793" s="299">
        <v>0.04</v>
      </c>
      <c r="M793" s="299">
        <v>1.95</v>
      </c>
      <c r="N793" s="299">
        <v>1.99</v>
      </c>
      <c r="O793" s="299"/>
      <c r="P793" s="299" t="s">
        <v>498</v>
      </c>
      <c r="Q793" s="299">
        <v>0.9</v>
      </c>
      <c r="R793" s="299">
        <v>15.7</v>
      </c>
      <c r="S793" s="300">
        <v>75</v>
      </c>
      <c r="X793" s="309"/>
      <c r="AC793" s="309"/>
      <c r="AF793" s="309"/>
      <c r="AG793" s="309"/>
      <c r="AH793" s="309"/>
      <c r="AI793" s="309"/>
      <c r="AJ793" s="309"/>
      <c r="AK793" s="309"/>
      <c r="AL793" s="309"/>
      <c r="AM793" s="309"/>
    </row>
    <row r="794" spans="2:39" ht="15" customHeight="1">
      <c r="B794" s="461"/>
      <c r="C794" s="459"/>
      <c r="D794" s="297" t="s">
        <v>525</v>
      </c>
      <c r="E794" s="298">
        <v>1</v>
      </c>
      <c r="F794" s="299">
        <v>1</v>
      </c>
      <c r="G794" s="299">
        <v>12</v>
      </c>
      <c r="H794" s="299">
        <v>13</v>
      </c>
      <c r="I794" s="299">
        <v>17</v>
      </c>
      <c r="J794" s="299">
        <v>44</v>
      </c>
      <c r="K794" s="299">
        <v>31</v>
      </c>
      <c r="L794" s="299">
        <v>0.02</v>
      </c>
      <c r="M794" s="299">
        <v>1.97</v>
      </c>
      <c r="N794" s="299">
        <v>1.99</v>
      </c>
      <c r="O794" s="299"/>
      <c r="P794" s="299" t="s">
        <v>498</v>
      </c>
      <c r="Q794" s="299">
        <v>1.5</v>
      </c>
      <c r="R794" s="299">
        <v>15.8</v>
      </c>
      <c r="S794" s="300">
        <v>76</v>
      </c>
      <c r="X794" s="309"/>
      <c r="AC794" s="309"/>
      <c r="AF794" s="309"/>
      <c r="AG794" s="309"/>
      <c r="AH794" s="309"/>
      <c r="AI794" s="309"/>
      <c r="AJ794" s="309"/>
      <c r="AK794" s="309"/>
      <c r="AL794" s="309"/>
      <c r="AM794" s="309"/>
    </row>
    <row r="795" spans="2:39" ht="15" customHeight="1">
      <c r="B795" s="461"/>
      <c r="C795" s="459"/>
      <c r="D795" s="297" t="s">
        <v>526</v>
      </c>
      <c r="E795" s="298">
        <v>0</v>
      </c>
      <c r="F795" s="299">
        <v>0</v>
      </c>
      <c r="G795" s="299">
        <v>10</v>
      </c>
      <c r="H795" s="299">
        <v>10</v>
      </c>
      <c r="I795" s="299">
        <v>14</v>
      </c>
      <c r="J795" s="299">
        <v>46</v>
      </c>
      <c r="K795" s="299">
        <v>26</v>
      </c>
      <c r="L795" s="299">
        <v>0.05</v>
      </c>
      <c r="M795" s="299">
        <v>2.25</v>
      </c>
      <c r="N795" s="299">
        <v>2.2999999999999998</v>
      </c>
      <c r="O795" s="299"/>
      <c r="P795" s="299" t="s">
        <v>498</v>
      </c>
      <c r="Q795" s="299">
        <v>1.5</v>
      </c>
      <c r="R795" s="299">
        <v>15.7</v>
      </c>
      <c r="S795" s="300">
        <v>79</v>
      </c>
      <c r="X795" s="309"/>
      <c r="AC795" s="309"/>
      <c r="AF795" s="309"/>
      <c r="AG795" s="309"/>
      <c r="AH795" s="309"/>
      <c r="AI795" s="309"/>
      <c r="AJ795" s="309"/>
      <c r="AK795" s="309"/>
      <c r="AL795" s="309"/>
      <c r="AM795" s="309"/>
    </row>
    <row r="796" spans="2:39" ht="15" customHeight="1">
      <c r="B796" s="461"/>
      <c r="C796" s="459"/>
      <c r="D796" s="297" t="s">
        <v>527</v>
      </c>
      <c r="E796" s="298">
        <v>0</v>
      </c>
      <c r="F796" s="299">
        <v>0</v>
      </c>
      <c r="G796" s="299">
        <v>9</v>
      </c>
      <c r="H796" s="299">
        <v>9</v>
      </c>
      <c r="I796" s="299">
        <v>13</v>
      </c>
      <c r="J796" s="299">
        <v>33</v>
      </c>
      <c r="K796" s="299">
        <v>25</v>
      </c>
      <c r="L796" s="299">
        <v>0.04</v>
      </c>
      <c r="M796" s="299">
        <v>2.41</v>
      </c>
      <c r="N796" s="299">
        <v>2.4500000000000002</v>
      </c>
      <c r="O796" s="299"/>
      <c r="P796" s="299" t="s">
        <v>506</v>
      </c>
      <c r="Q796" s="299">
        <v>1.2</v>
      </c>
      <c r="R796" s="299">
        <v>15</v>
      </c>
      <c r="S796" s="300">
        <v>78</v>
      </c>
      <c r="X796" s="309"/>
      <c r="AC796" s="309"/>
      <c r="AF796" s="309"/>
      <c r="AG796" s="309"/>
      <c r="AH796" s="309"/>
      <c r="AI796" s="309"/>
      <c r="AJ796" s="309"/>
      <c r="AK796" s="309"/>
      <c r="AL796" s="309"/>
      <c r="AM796" s="309"/>
    </row>
    <row r="797" spans="2:39" ht="15" customHeight="1">
      <c r="B797" s="461"/>
      <c r="C797" s="459"/>
      <c r="D797" s="297" t="s">
        <v>528</v>
      </c>
      <c r="E797" s="298">
        <v>0</v>
      </c>
      <c r="F797" s="299">
        <v>0</v>
      </c>
      <c r="G797" s="299">
        <v>8</v>
      </c>
      <c r="H797" s="299">
        <v>8</v>
      </c>
      <c r="I797" s="299">
        <v>12</v>
      </c>
      <c r="J797" s="299">
        <v>28</v>
      </c>
      <c r="K797" s="299">
        <v>19</v>
      </c>
      <c r="L797" s="299">
        <v>0.04</v>
      </c>
      <c r="M797" s="299">
        <v>2.2599999999999998</v>
      </c>
      <c r="N797" s="299">
        <v>2.2999999999999998</v>
      </c>
      <c r="O797" s="299"/>
      <c r="P797" s="299" t="s">
        <v>498</v>
      </c>
      <c r="Q797" s="299">
        <v>1.9</v>
      </c>
      <c r="R797" s="299">
        <v>14.9</v>
      </c>
      <c r="S797" s="300">
        <v>81</v>
      </c>
      <c r="X797" s="309"/>
      <c r="AC797" s="309"/>
      <c r="AF797" s="309"/>
      <c r="AG797" s="309"/>
      <c r="AH797" s="309"/>
      <c r="AI797" s="309"/>
      <c r="AJ797" s="309"/>
      <c r="AK797" s="309"/>
      <c r="AL797" s="309"/>
      <c r="AM797" s="309"/>
    </row>
    <row r="798" spans="2:39" ht="15" customHeight="1">
      <c r="B798" s="461"/>
      <c r="C798" s="460"/>
      <c r="D798" s="297" t="s">
        <v>529</v>
      </c>
      <c r="E798" s="298">
        <v>0</v>
      </c>
      <c r="F798" s="299">
        <v>0</v>
      </c>
      <c r="G798" s="299">
        <v>8</v>
      </c>
      <c r="H798" s="299">
        <v>8</v>
      </c>
      <c r="I798" s="299">
        <v>9</v>
      </c>
      <c r="J798" s="299">
        <v>33</v>
      </c>
      <c r="K798" s="299">
        <v>16</v>
      </c>
      <c r="L798" s="299">
        <v>0.03</v>
      </c>
      <c r="M798" s="299">
        <v>2.13</v>
      </c>
      <c r="N798" s="299">
        <v>2.16</v>
      </c>
      <c r="O798" s="299"/>
      <c r="P798" s="299" t="s">
        <v>498</v>
      </c>
      <c r="Q798" s="299">
        <v>1</v>
      </c>
      <c r="R798" s="299">
        <v>13.7</v>
      </c>
      <c r="S798" s="300">
        <v>86</v>
      </c>
      <c r="X798" s="309"/>
      <c r="AC798" s="309"/>
      <c r="AF798" s="309"/>
      <c r="AG798" s="309"/>
      <c r="AH798" s="309"/>
      <c r="AI798" s="309"/>
      <c r="AJ798" s="309"/>
      <c r="AK798" s="309"/>
      <c r="AL798" s="309"/>
      <c r="AM798" s="309"/>
    </row>
    <row r="799" spans="2:39" ht="15" customHeight="1">
      <c r="B799" s="461"/>
      <c r="C799" s="458">
        <v>42666</v>
      </c>
      <c r="D799" s="297" t="s">
        <v>492</v>
      </c>
      <c r="E799" s="298">
        <v>0</v>
      </c>
      <c r="F799" s="299">
        <v>0</v>
      </c>
      <c r="G799" s="299">
        <v>9</v>
      </c>
      <c r="H799" s="299">
        <v>9</v>
      </c>
      <c r="I799" s="299">
        <v>8</v>
      </c>
      <c r="J799" s="299">
        <v>38</v>
      </c>
      <c r="K799" s="299">
        <v>23</v>
      </c>
      <c r="L799" s="299">
        <v>0.03</v>
      </c>
      <c r="M799" s="299">
        <v>2.0299999999999998</v>
      </c>
      <c r="N799" s="299">
        <v>2.06</v>
      </c>
      <c r="O799" s="299"/>
      <c r="P799" s="299" t="s">
        <v>493</v>
      </c>
      <c r="Q799" s="299">
        <v>1.8</v>
      </c>
      <c r="R799" s="299">
        <v>13.9</v>
      </c>
      <c r="S799" s="300">
        <v>86</v>
      </c>
      <c r="X799" s="309"/>
      <c r="AC799" s="309"/>
      <c r="AF799" s="309"/>
      <c r="AG799" s="309"/>
      <c r="AH799" s="309"/>
      <c r="AI799" s="309"/>
      <c r="AJ799" s="309"/>
      <c r="AK799" s="309"/>
      <c r="AL799" s="309"/>
      <c r="AM799" s="309"/>
    </row>
    <row r="800" spans="2:39" ht="15" customHeight="1">
      <c r="B800" s="461"/>
      <c r="C800" s="459"/>
      <c r="D800" s="297" t="s">
        <v>495</v>
      </c>
      <c r="E800" s="298">
        <v>0</v>
      </c>
      <c r="F800" s="299">
        <v>0</v>
      </c>
      <c r="G800" s="299">
        <v>11</v>
      </c>
      <c r="H800" s="299">
        <v>11</v>
      </c>
      <c r="I800" s="299">
        <v>8</v>
      </c>
      <c r="J800" s="299">
        <v>30</v>
      </c>
      <c r="K800" s="299">
        <v>22</v>
      </c>
      <c r="L800" s="299">
        <v>0.03</v>
      </c>
      <c r="M800" s="299">
        <v>2.0699999999999998</v>
      </c>
      <c r="N800" s="299">
        <v>2.1</v>
      </c>
      <c r="O800" s="299"/>
      <c r="P800" s="299" t="s">
        <v>506</v>
      </c>
      <c r="Q800" s="299">
        <v>1.2</v>
      </c>
      <c r="R800" s="299">
        <v>13.3</v>
      </c>
      <c r="S800" s="300">
        <v>86</v>
      </c>
      <c r="X800" s="309"/>
      <c r="AC800" s="309"/>
      <c r="AF800" s="309"/>
      <c r="AG800" s="309"/>
      <c r="AH800" s="309"/>
      <c r="AI800" s="309"/>
      <c r="AJ800" s="309"/>
      <c r="AK800" s="309"/>
      <c r="AL800" s="309"/>
      <c r="AM800" s="309"/>
    </row>
    <row r="801" spans="2:39" ht="15" customHeight="1">
      <c r="B801" s="461"/>
      <c r="C801" s="459"/>
      <c r="D801" s="297" t="s">
        <v>497</v>
      </c>
      <c r="E801" s="298">
        <v>0</v>
      </c>
      <c r="F801" s="299">
        <v>1</v>
      </c>
      <c r="G801" s="299">
        <v>12</v>
      </c>
      <c r="H801" s="299">
        <v>13</v>
      </c>
      <c r="I801" s="299">
        <v>7</v>
      </c>
      <c r="J801" s="299">
        <v>36</v>
      </c>
      <c r="K801" s="299">
        <v>21</v>
      </c>
      <c r="L801" s="299">
        <v>0</v>
      </c>
      <c r="M801" s="299">
        <v>2.02</v>
      </c>
      <c r="N801" s="299">
        <v>2.02</v>
      </c>
      <c r="O801" s="299"/>
      <c r="P801" s="299" t="s">
        <v>498</v>
      </c>
      <c r="Q801" s="299">
        <v>1.9</v>
      </c>
      <c r="R801" s="299">
        <v>11.7</v>
      </c>
      <c r="S801" s="300">
        <v>90</v>
      </c>
      <c r="X801" s="309"/>
      <c r="AC801" s="309"/>
      <c r="AF801" s="309"/>
      <c r="AG801" s="309"/>
      <c r="AH801" s="309"/>
      <c r="AI801" s="309"/>
      <c r="AJ801" s="309"/>
      <c r="AK801" s="309"/>
      <c r="AL801" s="309"/>
      <c r="AM801" s="309"/>
    </row>
    <row r="802" spans="2:39" ht="15" customHeight="1">
      <c r="B802" s="461"/>
      <c r="C802" s="459"/>
      <c r="D802" s="297" t="s">
        <v>500</v>
      </c>
      <c r="E802" s="298">
        <v>0</v>
      </c>
      <c r="F802" s="299">
        <v>1</v>
      </c>
      <c r="G802" s="299">
        <v>11</v>
      </c>
      <c r="H802" s="299">
        <v>12</v>
      </c>
      <c r="I802" s="299">
        <v>6</v>
      </c>
      <c r="J802" s="299">
        <v>33</v>
      </c>
      <c r="K802" s="299">
        <v>19</v>
      </c>
      <c r="L802" s="299">
        <v>7.0000000000000007E-2</v>
      </c>
      <c r="M802" s="299">
        <v>2.0699999999999998</v>
      </c>
      <c r="N802" s="299">
        <v>2.14</v>
      </c>
      <c r="O802" s="299"/>
      <c r="P802" s="299" t="s">
        <v>493</v>
      </c>
      <c r="Q802" s="299">
        <v>1.9</v>
      </c>
      <c r="R802" s="299">
        <v>11.7</v>
      </c>
      <c r="S802" s="300">
        <v>76</v>
      </c>
      <c r="X802" s="309"/>
      <c r="AC802" s="309"/>
      <c r="AF802" s="309"/>
      <c r="AG802" s="309"/>
      <c r="AH802" s="309"/>
      <c r="AI802" s="309"/>
      <c r="AJ802" s="309"/>
      <c r="AK802" s="309"/>
      <c r="AL802" s="309"/>
      <c r="AM802" s="309"/>
    </row>
    <row r="803" spans="2:39" ht="15" customHeight="1">
      <c r="B803" s="461"/>
      <c r="C803" s="459"/>
      <c r="D803" s="297" t="s">
        <v>503</v>
      </c>
      <c r="E803" s="298">
        <v>0</v>
      </c>
      <c r="F803" s="299">
        <v>1</v>
      </c>
      <c r="G803" s="299">
        <v>9</v>
      </c>
      <c r="H803" s="299">
        <v>10</v>
      </c>
      <c r="I803" s="299">
        <v>6</v>
      </c>
      <c r="J803" s="299">
        <v>38</v>
      </c>
      <c r="K803" s="299">
        <v>19</v>
      </c>
      <c r="L803" s="299">
        <v>0.01</v>
      </c>
      <c r="M803" s="299">
        <v>2.0699999999999998</v>
      </c>
      <c r="N803" s="299">
        <v>2.08</v>
      </c>
      <c r="O803" s="299"/>
      <c r="P803" s="299" t="s">
        <v>493</v>
      </c>
      <c r="Q803" s="299">
        <v>1.8</v>
      </c>
      <c r="R803" s="299">
        <v>11.7</v>
      </c>
      <c r="S803" s="300">
        <v>80</v>
      </c>
      <c r="X803" s="309"/>
      <c r="AC803" s="309"/>
      <c r="AF803" s="309"/>
      <c r="AG803" s="309"/>
      <c r="AH803" s="309"/>
      <c r="AI803" s="309"/>
      <c r="AJ803" s="309"/>
      <c r="AK803" s="309"/>
      <c r="AL803" s="309"/>
      <c r="AM803" s="309"/>
    </row>
    <row r="804" spans="2:39" ht="15" customHeight="1">
      <c r="B804" s="461"/>
      <c r="C804" s="459"/>
      <c r="D804" s="297" t="s">
        <v>505</v>
      </c>
      <c r="E804" s="298">
        <v>0</v>
      </c>
      <c r="F804" s="299">
        <v>1</v>
      </c>
      <c r="G804" s="299">
        <v>7</v>
      </c>
      <c r="H804" s="299">
        <v>8</v>
      </c>
      <c r="I804" s="299">
        <v>7</v>
      </c>
      <c r="J804" s="299">
        <v>34</v>
      </c>
      <c r="K804" s="299">
        <v>16</v>
      </c>
      <c r="L804" s="299">
        <v>0.01</v>
      </c>
      <c r="M804" s="299">
        <v>2.06</v>
      </c>
      <c r="N804" s="299">
        <v>2.0699999999999998</v>
      </c>
      <c r="O804" s="299"/>
      <c r="P804" s="299" t="s">
        <v>493</v>
      </c>
      <c r="Q804" s="299">
        <v>1.5</v>
      </c>
      <c r="R804" s="299">
        <v>10.8</v>
      </c>
      <c r="S804" s="300">
        <v>88</v>
      </c>
      <c r="X804" s="309"/>
      <c r="AC804" s="309"/>
      <c r="AF804" s="309"/>
      <c r="AG804" s="309"/>
      <c r="AH804" s="309"/>
      <c r="AI804" s="309"/>
      <c r="AJ804" s="309"/>
      <c r="AK804" s="309"/>
      <c r="AL804" s="309"/>
      <c r="AM804" s="309"/>
    </row>
    <row r="805" spans="2:39" ht="15" customHeight="1">
      <c r="B805" s="461"/>
      <c r="C805" s="459"/>
      <c r="D805" s="297" t="s">
        <v>508</v>
      </c>
      <c r="E805" s="298">
        <v>0</v>
      </c>
      <c r="F805" s="299">
        <v>1</v>
      </c>
      <c r="G805" s="299">
        <v>8</v>
      </c>
      <c r="H805" s="299">
        <v>9</v>
      </c>
      <c r="I805" s="299">
        <v>7</v>
      </c>
      <c r="J805" s="299">
        <v>28</v>
      </c>
      <c r="K805" s="299">
        <v>23</v>
      </c>
      <c r="L805" s="299">
        <v>0.05</v>
      </c>
      <c r="M805" s="299">
        <v>1.98</v>
      </c>
      <c r="N805" s="299">
        <v>2.0299999999999998</v>
      </c>
      <c r="O805" s="299"/>
      <c r="P805" s="299" t="s">
        <v>498</v>
      </c>
      <c r="Q805" s="299">
        <v>0.9</v>
      </c>
      <c r="R805" s="299">
        <v>12.5</v>
      </c>
      <c r="S805" s="300">
        <v>81</v>
      </c>
      <c r="X805" s="309"/>
      <c r="AC805" s="309"/>
      <c r="AF805" s="309"/>
      <c r="AG805" s="309"/>
      <c r="AH805" s="309"/>
      <c r="AI805" s="309"/>
      <c r="AJ805" s="309"/>
      <c r="AK805" s="309"/>
      <c r="AL805" s="309"/>
      <c r="AM805" s="309"/>
    </row>
    <row r="806" spans="2:39" ht="15" customHeight="1">
      <c r="B806" s="461"/>
      <c r="C806" s="459"/>
      <c r="D806" s="297" t="s">
        <v>510</v>
      </c>
      <c r="E806" s="298">
        <v>0</v>
      </c>
      <c r="F806" s="299">
        <v>2</v>
      </c>
      <c r="G806" s="299">
        <v>8</v>
      </c>
      <c r="H806" s="299">
        <v>10</v>
      </c>
      <c r="I806" s="299">
        <v>13</v>
      </c>
      <c r="J806" s="299">
        <v>43</v>
      </c>
      <c r="K806" s="299">
        <v>27</v>
      </c>
      <c r="L806" s="299">
        <v>0</v>
      </c>
      <c r="M806" s="299">
        <v>1.98</v>
      </c>
      <c r="N806" s="299">
        <v>1.98</v>
      </c>
      <c r="O806" s="299"/>
      <c r="P806" s="299" t="s">
        <v>506</v>
      </c>
      <c r="Q806" s="299">
        <v>1.9</v>
      </c>
      <c r="R806" s="299">
        <v>15.3</v>
      </c>
      <c r="S806" s="300">
        <v>64</v>
      </c>
      <c r="X806" s="309"/>
      <c r="AC806" s="309"/>
      <c r="AF806" s="309"/>
      <c r="AG806" s="309"/>
      <c r="AH806" s="309"/>
      <c r="AI806" s="309"/>
      <c r="AJ806" s="309"/>
      <c r="AK806" s="309"/>
      <c r="AL806" s="309"/>
      <c r="AM806" s="309"/>
    </row>
    <row r="807" spans="2:39" ht="15" customHeight="1">
      <c r="B807" s="461"/>
      <c r="C807" s="459"/>
      <c r="D807" s="297" t="s">
        <v>511</v>
      </c>
      <c r="E807" s="298">
        <v>0</v>
      </c>
      <c r="F807" s="299">
        <v>1</v>
      </c>
      <c r="G807" s="299">
        <v>6</v>
      </c>
      <c r="H807" s="299">
        <v>7</v>
      </c>
      <c r="I807" s="299">
        <v>25</v>
      </c>
      <c r="J807" s="299">
        <v>19</v>
      </c>
      <c r="K807" s="299">
        <v>17</v>
      </c>
      <c r="L807" s="299">
        <v>0</v>
      </c>
      <c r="M807" s="299">
        <v>1.93</v>
      </c>
      <c r="N807" s="299">
        <v>1.93</v>
      </c>
      <c r="O807" s="299"/>
      <c r="P807" s="299" t="s">
        <v>498</v>
      </c>
      <c r="Q807" s="299">
        <v>2.5</v>
      </c>
      <c r="R807" s="299">
        <v>17.3</v>
      </c>
      <c r="S807" s="300">
        <v>56</v>
      </c>
      <c r="X807" s="309"/>
      <c r="AC807" s="309"/>
      <c r="AF807" s="309"/>
      <c r="AG807" s="309"/>
      <c r="AH807" s="309"/>
      <c r="AI807" s="309"/>
      <c r="AJ807" s="309"/>
      <c r="AK807" s="309"/>
      <c r="AL807" s="309"/>
      <c r="AM807" s="309"/>
    </row>
    <row r="808" spans="2:39" ht="15" customHeight="1" thickBot="1">
      <c r="B808" s="461"/>
      <c r="C808" s="459"/>
      <c r="D808" s="310" t="s">
        <v>512</v>
      </c>
      <c r="E808" s="311">
        <v>0</v>
      </c>
      <c r="F808" s="304">
        <v>1</v>
      </c>
      <c r="G808" s="304">
        <v>6</v>
      </c>
      <c r="H808" s="304">
        <v>7</v>
      </c>
      <c r="I808" s="304">
        <v>32</v>
      </c>
      <c r="J808" s="304">
        <v>22</v>
      </c>
      <c r="K808" s="304">
        <v>13</v>
      </c>
      <c r="L808" s="304">
        <v>0</v>
      </c>
      <c r="M808" s="304">
        <v>1.92</v>
      </c>
      <c r="N808" s="304">
        <v>1.92</v>
      </c>
      <c r="O808" s="304"/>
      <c r="P808" s="304" t="s">
        <v>506</v>
      </c>
      <c r="Q808" s="304">
        <v>3.3</v>
      </c>
      <c r="R808" s="304">
        <v>19.3</v>
      </c>
      <c r="S808" s="305">
        <v>49</v>
      </c>
      <c r="X808" s="309"/>
      <c r="AC808" s="309"/>
      <c r="AF808" s="309"/>
      <c r="AG808" s="309"/>
      <c r="AH808" s="309"/>
      <c r="AI808" s="309"/>
      <c r="AJ808" s="309"/>
      <c r="AK808" s="309"/>
      <c r="AL808" s="309"/>
      <c r="AM808" s="309"/>
    </row>
    <row r="809" spans="2:39" ht="15" customHeight="1">
      <c r="B809" s="461"/>
      <c r="C809" s="459"/>
      <c r="D809" s="293" t="s">
        <v>514</v>
      </c>
      <c r="E809" s="294">
        <v>1</v>
      </c>
      <c r="F809" s="295">
        <v>1</v>
      </c>
      <c r="G809" s="295">
        <v>6</v>
      </c>
      <c r="H809" s="295">
        <v>7</v>
      </c>
      <c r="I809" s="295">
        <v>38</v>
      </c>
      <c r="J809" s="295">
        <v>10</v>
      </c>
      <c r="K809" s="295">
        <v>9</v>
      </c>
      <c r="L809" s="295">
        <v>0.02</v>
      </c>
      <c r="M809" s="295">
        <v>1.88</v>
      </c>
      <c r="N809" s="295">
        <v>1.9</v>
      </c>
      <c r="O809" s="295"/>
      <c r="P809" s="295" t="s">
        <v>531</v>
      </c>
      <c r="Q809" s="295">
        <v>2.5</v>
      </c>
      <c r="R809" s="295">
        <v>21.2</v>
      </c>
      <c r="S809" s="296">
        <v>44</v>
      </c>
      <c r="X809" s="309"/>
      <c r="AC809" s="309"/>
      <c r="AF809" s="309"/>
      <c r="AG809" s="309"/>
      <c r="AH809" s="309"/>
      <c r="AI809" s="309"/>
      <c r="AJ809" s="309"/>
      <c r="AK809" s="309"/>
      <c r="AL809" s="309"/>
      <c r="AM809" s="309"/>
    </row>
    <row r="810" spans="2:39" ht="15" customHeight="1">
      <c r="B810" s="461"/>
      <c r="C810" s="459"/>
      <c r="D810" s="297" t="s">
        <v>516</v>
      </c>
      <c r="E810" s="298">
        <v>0</v>
      </c>
      <c r="F810" s="299">
        <v>2</v>
      </c>
      <c r="G810" s="299">
        <v>4</v>
      </c>
      <c r="H810" s="299">
        <v>6</v>
      </c>
      <c r="I810" s="299">
        <v>42</v>
      </c>
      <c r="J810" s="299">
        <v>13</v>
      </c>
      <c r="K810" s="299">
        <v>5</v>
      </c>
      <c r="L810" s="299">
        <v>0</v>
      </c>
      <c r="M810" s="299">
        <v>1.87</v>
      </c>
      <c r="N810" s="299">
        <v>1.87</v>
      </c>
      <c r="O810" s="299"/>
      <c r="P810" s="299" t="s">
        <v>531</v>
      </c>
      <c r="Q810" s="299">
        <v>2.5</v>
      </c>
      <c r="R810" s="299">
        <v>22.4</v>
      </c>
      <c r="S810" s="300">
        <v>45</v>
      </c>
      <c r="X810" s="309"/>
      <c r="AC810" s="309"/>
      <c r="AF810" s="309"/>
      <c r="AG810" s="309"/>
      <c r="AH810" s="309"/>
      <c r="AI810" s="309"/>
      <c r="AJ810" s="309"/>
      <c r="AK810" s="309"/>
      <c r="AL810" s="309"/>
      <c r="AM810" s="309"/>
    </row>
    <row r="811" spans="2:39" ht="15" customHeight="1">
      <c r="B811" s="461"/>
      <c r="C811" s="459"/>
      <c r="D811" s="297" t="s">
        <v>517</v>
      </c>
      <c r="E811" s="298">
        <v>0</v>
      </c>
      <c r="F811" s="299">
        <v>1</v>
      </c>
      <c r="G811" s="299">
        <v>3</v>
      </c>
      <c r="H811" s="299">
        <v>4</v>
      </c>
      <c r="I811" s="299">
        <v>45</v>
      </c>
      <c r="J811" s="299">
        <v>10</v>
      </c>
      <c r="K811" s="299">
        <v>6</v>
      </c>
      <c r="L811" s="299">
        <v>0.01</v>
      </c>
      <c r="M811" s="299">
        <v>1.89</v>
      </c>
      <c r="N811" s="299">
        <v>1.9</v>
      </c>
      <c r="O811" s="299"/>
      <c r="P811" s="299" t="s">
        <v>506</v>
      </c>
      <c r="Q811" s="299">
        <v>3.2</v>
      </c>
      <c r="R811" s="299">
        <v>22.4</v>
      </c>
      <c r="S811" s="300">
        <v>42</v>
      </c>
      <c r="X811" s="309"/>
      <c r="AC811" s="309"/>
      <c r="AF811" s="309"/>
      <c r="AG811" s="309"/>
      <c r="AH811" s="309"/>
      <c r="AI811" s="309"/>
      <c r="AJ811" s="309"/>
      <c r="AK811" s="309"/>
      <c r="AL811" s="309"/>
      <c r="AM811" s="309"/>
    </row>
    <row r="812" spans="2:39" ht="15" customHeight="1">
      <c r="B812" s="461"/>
      <c r="C812" s="459"/>
      <c r="D812" s="297" t="s">
        <v>519</v>
      </c>
      <c r="E812" s="298">
        <v>0</v>
      </c>
      <c r="F812" s="299">
        <v>0</v>
      </c>
      <c r="G812" s="299">
        <v>2</v>
      </c>
      <c r="H812" s="299">
        <v>2</v>
      </c>
      <c r="I812" s="299">
        <v>44</v>
      </c>
      <c r="J812" s="299">
        <v>13</v>
      </c>
      <c r="K812" s="299">
        <v>4</v>
      </c>
      <c r="L812" s="299">
        <v>0.01</v>
      </c>
      <c r="M812" s="299">
        <v>1.9</v>
      </c>
      <c r="N812" s="299">
        <v>1.91</v>
      </c>
      <c r="O812" s="299"/>
      <c r="P812" s="299" t="s">
        <v>506</v>
      </c>
      <c r="Q812" s="299">
        <v>3.9</v>
      </c>
      <c r="R812" s="299">
        <v>22</v>
      </c>
      <c r="S812" s="300">
        <v>45</v>
      </c>
      <c r="X812" s="309"/>
      <c r="AC812" s="309"/>
      <c r="AF812" s="309"/>
      <c r="AG812" s="309"/>
      <c r="AH812" s="309"/>
      <c r="AI812" s="309"/>
      <c r="AJ812" s="309"/>
      <c r="AK812" s="309"/>
      <c r="AL812" s="309"/>
      <c r="AM812" s="309"/>
    </row>
    <row r="813" spans="2:39" ht="15" customHeight="1">
      <c r="B813" s="461"/>
      <c r="C813" s="459"/>
      <c r="D813" s="297" t="s">
        <v>520</v>
      </c>
      <c r="E813" s="298">
        <v>0</v>
      </c>
      <c r="F813" s="299">
        <v>0</v>
      </c>
      <c r="G813" s="299">
        <v>2</v>
      </c>
      <c r="H813" s="299">
        <v>2</v>
      </c>
      <c r="I813" s="299">
        <v>40</v>
      </c>
      <c r="J813" s="299">
        <v>7</v>
      </c>
      <c r="K813" s="299">
        <v>1</v>
      </c>
      <c r="L813" s="299">
        <v>0</v>
      </c>
      <c r="M813" s="299">
        <v>1.89</v>
      </c>
      <c r="N813" s="299">
        <v>1.89</v>
      </c>
      <c r="O813" s="299"/>
      <c r="P813" s="299" t="s">
        <v>506</v>
      </c>
      <c r="Q813" s="299">
        <v>4.4000000000000004</v>
      </c>
      <c r="R813" s="299">
        <v>19.899999999999999</v>
      </c>
      <c r="S813" s="300">
        <v>44</v>
      </c>
      <c r="X813" s="309"/>
      <c r="AC813" s="309"/>
      <c r="AF813" s="309"/>
      <c r="AG813" s="309"/>
      <c r="AH813" s="309"/>
      <c r="AI813" s="309"/>
      <c r="AJ813" s="309"/>
      <c r="AK813" s="309"/>
      <c r="AL813" s="309"/>
      <c r="AM813" s="309"/>
    </row>
    <row r="814" spans="2:39" ht="15" customHeight="1">
      <c r="B814" s="461"/>
      <c r="C814" s="459"/>
      <c r="D814" s="297" t="s">
        <v>521</v>
      </c>
      <c r="E814" s="298">
        <v>0</v>
      </c>
      <c r="F814" s="299">
        <v>0</v>
      </c>
      <c r="G814" s="299">
        <v>3</v>
      </c>
      <c r="H814" s="299">
        <v>3</v>
      </c>
      <c r="I814" s="299">
        <v>40</v>
      </c>
      <c r="J814" s="299">
        <v>12</v>
      </c>
      <c r="K814" s="299">
        <v>8</v>
      </c>
      <c r="L814" s="299">
        <v>0</v>
      </c>
      <c r="M814" s="299">
        <v>1.85</v>
      </c>
      <c r="N814" s="299">
        <v>1.85</v>
      </c>
      <c r="O814" s="299"/>
      <c r="P814" s="299" t="s">
        <v>534</v>
      </c>
      <c r="Q814" s="299">
        <v>2.2000000000000002</v>
      </c>
      <c r="R814" s="299">
        <v>19</v>
      </c>
      <c r="S814" s="300">
        <v>45</v>
      </c>
      <c r="X814" s="309"/>
      <c r="AC814" s="309"/>
      <c r="AF814" s="309"/>
      <c r="AG814" s="309"/>
      <c r="AH814" s="309"/>
      <c r="AI814" s="309"/>
      <c r="AJ814" s="309"/>
      <c r="AK814" s="309"/>
      <c r="AL814" s="309"/>
      <c r="AM814" s="309"/>
    </row>
    <row r="815" spans="2:39" ht="15" customHeight="1">
      <c r="B815" s="461"/>
      <c r="C815" s="459"/>
      <c r="D815" s="297" t="s">
        <v>522</v>
      </c>
      <c r="E815" s="298">
        <v>0</v>
      </c>
      <c r="F815" s="299">
        <v>0</v>
      </c>
      <c r="G815" s="299">
        <v>5</v>
      </c>
      <c r="H815" s="299">
        <v>5</v>
      </c>
      <c r="I815" s="299">
        <v>38</v>
      </c>
      <c r="J815" s="299">
        <v>15</v>
      </c>
      <c r="K815" s="299">
        <v>18</v>
      </c>
      <c r="L815" s="299">
        <v>0.01</v>
      </c>
      <c r="M815" s="299">
        <v>1.87</v>
      </c>
      <c r="N815" s="299">
        <v>1.88</v>
      </c>
      <c r="O815" s="299"/>
      <c r="P815" s="299" t="s">
        <v>535</v>
      </c>
      <c r="Q815" s="299">
        <v>1.4</v>
      </c>
      <c r="R815" s="299">
        <v>17.8</v>
      </c>
      <c r="S815" s="300">
        <v>44</v>
      </c>
      <c r="X815" s="309"/>
      <c r="AC815" s="309"/>
      <c r="AF815" s="309"/>
      <c r="AG815" s="309"/>
      <c r="AH815" s="309"/>
      <c r="AI815" s="309"/>
      <c r="AJ815" s="309"/>
      <c r="AK815" s="309"/>
      <c r="AL815" s="309"/>
      <c r="AM815" s="309"/>
    </row>
    <row r="816" spans="2:39" ht="15" customHeight="1">
      <c r="B816" s="461"/>
      <c r="C816" s="459"/>
      <c r="D816" s="297" t="s">
        <v>523</v>
      </c>
      <c r="E816" s="298">
        <v>1</v>
      </c>
      <c r="F816" s="299">
        <v>0</v>
      </c>
      <c r="G816" s="299">
        <v>5</v>
      </c>
      <c r="H816" s="299">
        <v>5</v>
      </c>
      <c r="I816" s="299">
        <v>32</v>
      </c>
      <c r="J816" s="299">
        <v>15</v>
      </c>
      <c r="K816" s="299">
        <v>7</v>
      </c>
      <c r="L816" s="299">
        <v>0</v>
      </c>
      <c r="M816" s="299">
        <v>1.88</v>
      </c>
      <c r="N816" s="299">
        <v>1.88</v>
      </c>
      <c r="O816" s="299"/>
      <c r="P816" s="299" t="s">
        <v>538</v>
      </c>
      <c r="Q816" s="299">
        <v>1.2</v>
      </c>
      <c r="R816" s="299">
        <v>16</v>
      </c>
      <c r="S816" s="300">
        <v>47</v>
      </c>
      <c r="X816" s="309"/>
      <c r="AC816" s="309"/>
      <c r="AF816" s="309"/>
      <c r="AG816" s="309"/>
      <c r="AH816" s="309"/>
      <c r="AI816" s="309"/>
      <c r="AJ816" s="309"/>
      <c r="AK816" s="309"/>
      <c r="AL816" s="309"/>
      <c r="AM816" s="309"/>
    </row>
    <row r="817" spans="2:39" ht="15" customHeight="1">
      <c r="B817" s="461"/>
      <c r="C817" s="459"/>
      <c r="D817" s="297" t="s">
        <v>524</v>
      </c>
      <c r="E817" s="298">
        <v>0</v>
      </c>
      <c r="F817" s="299">
        <v>0</v>
      </c>
      <c r="G817" s="299">
        <v>6</v>
      </c>
      <c r="H817" s="299">
        <v>6</v>
      </c>
      <c r="I817" s="299">
        <v>31</v>
      </c>
      <c r="J817" s="299">
        <v>26</v>
      </c>
      <c r="K817" s="299">
        <v>9</v>
      </c>
      <c r="L817" s="299">
        <v>0.01</v>
      </c>
      <c r="M817" s="299">
        <v>1.89</v>
      </c>
      <c r="N817" s="299">
        <v>1.9</v>
      </c>
      <c r="O817" s="299"/>
      <c r="P817" s="299" t="s">
        <v>506</v>
      </c>
      <c r="Q817" s="299">
        <v>2.4</v>
      </c>
      <c r="R817" s="299">
        <v>15.1</v>
      </c>
      <c r="S817" s="300">
        <v>53</v>
      </c>
      <c r="X817" s="309"/>
      <c r="AC817" s="309"/>
      <c r="AF817" s="309"/>
      <c r="AG817" s="309"/>
      <c r="AH817" s="309"/>
      <c r="AI817" s="309"/>
      <c r="AJ817" s="309"/>
      <c r="AK817" s="309"/>
      <c r="AL817" s="309"/>
      <c r="AM817" s="309"/>
    </row>
    <row r="818" spans="2:39" ht="15" customHeight="1">
      <c r="B818" s="461"/>
      <c r="C818" s="459"/>
      <c r="D818" s="297" t="s">
        <v>525</v>
      </c>
      <c r="E818" s="298">
        <v>0</v>
      </c>
      <c r="F818" s="299">
        <v>0</v>
      </c>
      <c r="G818" s="299">
        <v>4</v>
      </c>
      <c r="H818" s="299">
        <v>4</v>
      </c>
      <c r="I818" s="299">
        <v>30</v>
      </c>
      <c r="J818" s="299">
        <v>10</v>
      </c>
      <c r="K818" s="299">
        <v>3</v>
      </c>
      <c r="L818" s="299">
        <v>0</v>
      </c>
      <c r="M818" s="299">
        <v>1.87</v>
      </c>
      <c r="N818" s="299">
        <v>1.87</v>
      </c>
      <c r="O818" s="299"/>
      <c r="P818" s="299" t="s">
        <v>506</v>
      </c>
      <c r="Q818" s="299">
        <v>2.5</v>
      </c>
      <c r="R818" s="299">
        <v>13.3</v>
      </c>
      <c r="S818" s="300">
        <v>61</v>
      </c>
      <c r="X818" s="309"/>
      <c r="AC818" s="309"/>
      <c r="AF818" s="309"/>
      <c r="AG818" s="309"/>
      <c r="AH818" s="309"/>
      <c r="AI818" s="309"/>
      <c r="AJ818" s="309"/>
      <c r="AK818" s="309"/>
      <c r="AL818" s="309"/>
      <c r="AM818" s="309"/>
    </row>
    <row r="819" spans="2:39" ht="15" customHeight="1">
      <c r="B819" s="461"/>
      <c r="C819" s="459"/>
      <c r="D819" s="297" t="s">
        <v>526</v>
      </c>
      <c r="E819" s="298">
        <v>0</v>
      </c>
      <c r="F819" s="299">
        <v>0</v>
      </c>
      <c r="G819" s="299">
        <v>4</v>
      </c>
      <c r="H819" s="299">
        <v>4</v>
      </c>
      <c r="I819" s="299">
        <v>30</v>
      </c>
      <c r="J819" s="299">
        <v>10</v>
      </c>
      <c r="K819" s="299">
        <v>-3</v>
      </c>
      <c r="L819" s="299">
        <v>0</v>
      </c>
      <c r="M819" s="299">
        <v>1.9</v>
      </c>
      <c r="N819" s="299">
        <v>1.9</v>
      </c>
      <c r="O819" s="299"/>
      <c r="P819" s="299" t="s">
        <v>506</v>
      </c>
      <c r="Q819" s="299">
        <v>1.9</v>
      </c>
      <c r="R819" s="299">
        <v>11.2</v>
      </c>
      <c r="S819" s="300">
        <v>67</v>
      </c>
      <c r="X819" s="309"/>
      <c r="AC819" s="309"/>
      <c r="AF819" s="309"/>
      <c r="AG819" s="309"/>
      <c r="AH819" s="309"/>
      <c r="AI819" s="309"/>
      <c r="AJ819" s="309"/>
      <c r="AK819" s="309"/>
      <c r="AL819" s="309"/>
      <c r="AM819" s="309"/>
    </row>
    <row r="820" spans="2:39" ht="15" customHeight="1">
      <c r="B820" s="461"/>
      <c r="C820" s="459"/>
      <c r="D820" s="297" t="s">
        <v>527</v>
      </c>
      <c r="E820" s="298">
        <v>0</v>
      </c>
      <c r="F820" s="299">
        <v>0</v>
      </c>
      <c r="G820" s="299">
        <v>4</v>
      </c>
      <c r="H820" s="299">
        <v>4</v>
      </c>
      <c r="I820" s="299">
        <v>28</v>
      </c>
      <c r="J820" s="299">
        <v>10</v>
      </c>
      <c r="K820" s="299">
        <v>3</v>
      </c>
      <c r="L820" s="299">
        <v>0</v>
      </c>
      <c r="M820" s="299">
        <v>1.92</v>
      </c>
      <c r="N820" s="299">
        <v>1.92</v>
      </c>
      <c r="O820" s="299"/>
      <c r="P820" s="299" t="s">
        <v>531</v>
      </c>
      <c r="Q820" s="299">
        <v>1.8</v>
      </c>
      <c r="R820" s="299">
        <v>11.7</v>
      </c>
      <c r="S820" s="300">
        <v>74</v>
      </c>
      <c r="X820" s="309"/>
      <c r="AC820" s="309"/>
      <c r="AF820" s="309"/>
      <c r="AG820" s="309"/>
      <c r="AH820" s="309"/>
      <c r="AI820" s="309"/>
      <c r="AJ820" s="309"/>
      <c r="AK820" s="309"/>
      <c r="AL820" s="309"/>
      <c r="AM820" s="309"/>
    </row>
    <row r="821" spans="2:39" ht="15" customHeight="1">
      <c r="B821" s="461"/>
      <c r="C821" s="459"/>
      <c r="D821" s="297" t="s">
        <v>528</v>
      </c>
      <c r="E821" s="298">
        <v>0</v>
      </c>
      <c r="F821" s="299">
        <v>0</v>
      </c>
      <c r="G821" s="299">
        <v>3</v>
      </c>
      <c r="H821" s="299">
        <v>3</v>
      </c>
      <c r="I821" s="299">
        <v>28</v>
      </c>
      <c r="J821" s="299">
        <v>7</v>
      </c>
      <c r="K821" s="299">
        <v>5</v>
      </c>
      <c r="L821" s="299">
        <v>0.01</v>
      </c>
      <c r="M821" s="299">
        <v>1.93</v>
      </c>
      <c r="N821" s="299">
        <v>1.94</v>
      </c>
      <c r="O821" s="299"/>
      <c r="P821" s="299" t="s">
        <v>506</v>
      </c>
      <c r="Q821" s="299">
        <v>1.9</v>
      </c>
      <c r="R821" s="299">
        <v>11.1</v>
      </c>
      <c r="S821" s="300">
        <v>56</v>
      </c>
      <c r="X821" s="309"/>
      <c r="AC821" s="309"/>
      <c r="AF821" s="309"/>
      <c r="AG821" s="309"/>
      <c r="AH821" s="309"/>
      <c r="AI821" s="309"/>
      <c r="AJ821" s="309"/>
      <c r="AK821" s="309"/>
      <c r="AL821" s="309"/>
      <c r="AM821" s="309"/>
    </row>
    <row r="822" spans="2:39" ht="15" customHeight="1">
      <c r="B822" s="461"/>
      <c r="C822" s="460"/>
      <c r="D822" s="297" t="s">
        <v>529</v>
      </c>
      <c r="E822" s="298">
        <v>0</v>
      </c>
      <c r="F822" s="299">
        <v>0</v>
      </c>
      <c r="G822" s="299">
        <v>2</v>
      </c>
      <c r="H822" s="299">
        <v>2</v>
      </c>
      <c r="I822" s="299">
        <v>29</v>
      </c>
      <c r="J822" s="299">
        <v>4</v>
      </c>
      <c r="K822" s="299">
        <v>2</v>
      </c>
      <c r="L822" s="299">
        <v>0</v>
      </c>
      <c r="M822" s="299">
        <v>1.89</v>
      </c>
      <c r="N822" s="299">
        <v>1.89</v>
      </c>
      <c r="O822" s="299"/>
      <c r="P822" s="299" t="s">
        <v>506</v>
      </c>
      <c r="Q822" s="299">
        <v>3.2</v>
      </c>
      <c r="R822" s="299">
        <v>10.1</v>
      </c>
      <c r="S822" s="300">
        <v>56</v>
      </c>
      <c r="X822" s="309"/>
      <c r="AC822" s="309"/>
      <c r="AF822" s="309"/>
      <c r="AG822" s="309"/>
      <c r="AH822" s="309"/>
      <c r="AI822" s="309"/>
      <c r="AJ822" s="309"/>
      <c r="AK822" s="309"/>
      <c r="AL822" s="309"/>
      <c r="AM822" s="309"/>
    </row>
    <row r="823" spans="2:39" ht="15" customHeight="1">
      <c r="B823" s="461"/>
      <c r="C823" s="458">
        <v>42667</v>
      </c>
      <c r="D823" s="297" t="s">
        <v>492</v>
      </c>
      <c r="E823" s="298">
        <v>0</v>
      </c>
      <c r="F823" s="299">
        <v>0</v>
      </c>
      <c r="G823" s="299">
        <v>1</v>
      </c>
      <c r="H823" s="299">
        <v>1</v>
      </c>
      <c r="I823" s="299">
        <v>29</v>
      </c>
      <c r="J823" s="299">
        <v>14</v>
      </c>
      <c r="K823" s="299">
        <v>2</v>
      </c>
      <c r="L823" s="299">
        <v>0</v>
      </c>
      <c r="M823" s="299">
        <v>1.89</v>
      </c>
      <c r="N823" s="299">
        <v>1.89</v>
      </c>
      <c r="O823" s="299"/>
      <c r="P823" s="299" t="s">
        <v>498</v>
      </c>
      <c r="Q823" s="299">
        <v>1.9</v>
      </c>
      <c r="R823" s="299">
        <v>9.4</v>
      </c>
      <c r="S823" s="300">
        <v>57</v>
      </c>
      <c r="X823" s="309"/>
      <c r="AC823" s="309"/>
      <c r="AF823" s="309"/>
      <c r="AG823" s="309"/>
      <c r="AH823" s="309"/>
      <c r="AI823" s="309"/>
      <c r="AJ823" s="309"/>
      <c r="AK823" s="309"/>
      <c r="AL823" s="309"/>
      <c r="AM823" s="309"/>
    </row>
    <row r="824" spans="2:39" ht="15" customHeight="1">
      <c r="B824" s="461"/>
      <c r="C824" s="459"/>
      <c r="D824" s="297" t="s">
        <v>495</v>
      </c>
      <c r="E824" s="298">
        <v>0</v>
      </c>
      <c r="F824" s="299">
        <v>0</v>
      </c>
      <c r="G824" s="299">
        <v>1</v>
      </c>
      <c r="H824" s="299">
        <v>1</v>
      </c>
      <c r="I824" s="299">
        <v>28</v>
      </c>
      <c r="J824" s="299">
        <v>12</v>
      </c>
      <c r="K824" s="299">
        <v>4</v>
      </c>
      <c r="L824" s="299">
        <v>0</v>
      </c>
      <c r="M824" s="299">
        <v>1.87</v>
      </c>
      <c r="N824" s="299">
        <v>1.87</v>
      </c>
      <c r="O824" s="299"/>
      <c r="P824" s="299" t="s">
        <v>506</v>
      </c>
      <c r="Q824" s="299">
        <v>2.5</v>
      </c>
      <c r="R824" s="299">
        <v>10.3</v>
      </c>
      <c r="S824" s="300">
        <v>57</v>
      </c>
      <c r="X824" s="309"/>
      <c r="AC824" s="309"/>
      <c r="AF824" s="309"/>
      <c r="AG824" s="309"/>
      <c r="AH824" s="309"/>
      <c r="AI824" s="309"/>
      <c r="AJ824" s="309"/>
      <c r="AK824" s="309"/>
      <c r="AL824" s="309"/>
      <c r="AM824" s="309"/>
    </row>
    <row r="825" spans="2:39" ht="15" customHeight="1">
      <c r="B825" s="461"/>
      <c r="C825" s="459"/>
      <c r="D825" s="297" t="s">
        <v>497</v>
      </c>
      <c r="E825" s="298">
        <v>0</v>
      </c>
      <c r="F825" s="299">
        <v>0</v>
      </c>
      <c r="G825" s="299">
        <v>1</v>
      </c>
      <c r="H825" s="299">
        <v>1</v>
      </c>
      <c r="I825" s="299">
        <v>29</v>
      </c>
      <c r="J825" s="299">
        <v>12</v>
      </c>
      <c r="K825" s="299">
        <v>3</v>
      </c>
      <c r="L825" s="299">
        <v>0</v>
      </c>
      <c r="M825" s="299">
        <v>1.87</v>
      </c>
      <c r="N825" s="299">
        <v>1.87</v>
      </c>
      <c r="O825" s="299"/>
      <c r="P825" s="299" t="s">
        <v>506</v>
      </c>
      <c r="Q825" s="299">
        <v>2.6</v>
      </c>
      <c r="R825" s="299">
        <v>9.6999999999999993</v>
      </c>
      <c r="S825" s="300">
        <v>58</v>
      </c>
      <c r="X825" s="309"/>
      <c r="AC825" s="309"/>
      <c r="AF825" s="309"/>
      <c r="AG825" s="309"/>
      <c r="AH825" s="309"/>
      <c r="AI825" s="309"/>
      <c r="AJ825" s="309"/>
      <c r="AK825" s="309"/>
      <c r="AL825" s="309"/>
      <c r="AM825" s="309"/>
    </row>
    <row r="826" spans="2:39" ht="15" customHeight="1">
      <c r="B826" s="461"/>
      <c r="C826" s="459"/>
      <c r="D826" s="297" t="s">
        <v>500</v>
      </c>
      <c r="E826" s="298">
        <v>0</v>
      </c>
      <c r="F826" s="299">
        <v>0</v>
      </c>
      <c r="G826" s="299">
        <v>1</v>
      </c>
      <c r="H826" s="299">
        <v>1</v>
      </c>
      <c r="I826" s="299">
        <v>28</v>
      </c>
      <c r="J826" s="299">
        <v>10</v>
      </c>
      <c r="K826" s="299">
        <v>3</v>
      </c>
      <c r="L826" s="299">
        <v>0.03</v>
      </c>
      <c r="M826" s="299">
        <v>1.86</v>
      </c>
      <c r="N826" s="299">
        <v>1.89</v>
      </c>
      <c r="O826" s="299"/>
      <c r="P826" s="299" t="s">
        <v>506</v>
      </c>
      <c r="Q826" s="299">
        <v>1.9</v>
      </c>
      <c r="R826" s="299">
        <v>9.4</v>
      </c>
      <c r="S826" s="300">
        <v>51</v>
      </c>
      <c r="X826" s="309"/>
      <c r="AC826" s="309"/>
      <c r="AF826" s="309"/>
      <c r="AG826" s="309"/>
      <c r="AH826" s="309"/>
      <c r="AI826" s="309"/>
      <c r="AJ826" s="309"/>
      <c r="AK826" s="309"/>
      <c r="AL826" s="309"/>
      <c r="AM826" s="309"/>
    </row>
    <row r="827" spans="2:39" ht="15" customHeight="1">
      <c r="B827" s="461"/>
      <c r="C827" s="459"/>
      <c r="D827" s="297" t="s">
        <v>503</v>
      </c>
      <c r="E827" s="298">
        <v>0</v>
      </c>
      <c r="F827" s="299">
        <v>0</v>
      </c>
      <c r="G827" s="299">
        <v>2</v>
      </c>
      <c r="H827" s="299">
        <v>2</v>
      </c>
      <c r="I827" s="299">
        <v>29</v>
      </c>
      <c r="J827" s="299">
        <v>12</v>
      </c>
      <c r="K827" s="299">
        <v>3</v>
      </c>
      <c r="L827" s="299">
        <v>0</v>
      </c>
      <c r="M827" s="299">
        <v>1.87</v>
      </c>
      <c r="N827" s="299">
        <v>1.87</v>
      </c>
      <c r="O827" s="299"/>
      <c r="P827" s="299" t="s">
        <v>506</v>
      </c>
      <c r="Q827" s="299">
        <v>1.7</v>
      </c>
      <c r="R827" s="299">
        <v>9.1</v>
      </c>
      <c r="S827" s="300">
        <v>52</v>
      </c>
      <c r="X827" s="309"/>
      <c r="AC827" s="309"/>
      <c r="AF827" s="309"/>
      <c r="AG827" s="309"/>
      <c r="AH827" s="309"/>
      <c r="AI827" s="309"/>
      <c r="AJ827" s="309"/>
      <c r="AK827" s="309"/>
      <c r="AL827" s="309"/>
      <c r="AM827" s="309"/>
    </row>
    <row r="828" spans="2:39" ht="15" customHeight="1">
      <c r="B828" s="461"/>
      <c r="C828" s="459"/>
      <c r="D828" s="297" t="s">
        <v>505</v>
      </c>
      <c r="E828" s="298">
        <v>0</v>
      </c>
      <c r="F828" s="299">
        <v>0</v>
      </c>
      <c r="G828" s="299">
        <v>2</v>
      </c>
      <c r="H828" s="299">
        <v>2</v>
      </c>
      <c r="I828" s="299">
        <v>28</v>
      </c>
      <c r="J828" s="299">
        <v>14</v>
      </c>
      <c r="K828" s="299">
        <v>6</v>
      </c>
      <c r="L828" s="299">
        <v>0</v>
      </c>
      <c r="M828" s="299">
        <v>1.84</v>
      </c>
      <c r="N828" s="299">
        <v>1.84</v>
      </c>
      <c r="O828" s="299"/>
      <c r="P828" s="299" t="s">
        <v>498</v>
      </c>
      <c r="Q828" s="299">
        <v>1.5</v>
      </c>
      <c r="R828" s="299">
        <v>7.8</v>
      </c>
      <c r="S828" s="300">
        <v>58</v>
      </c>
      <c r="X828" s="309"/>
      <c r="AC828" s="309"/>
      <c r="AF828" s="309"/>
      <c r="AG828" s="309"/>
      <c r="AH828" s="309"/>
      <c r="AI828" s="309"/>
      <c r="AJ828" s="309"/>
      <c r="AK828" s="309"/>
      <c r="AL828" s="309"/>
      <c r="AM828" s="309"/>
    </row>
    <row r="829" spans="2:39" ht="15" customHeight="1">
      <c r="B829" s="461"/>
      <c r="C829" s="459"/>
      <c r="D829" s="297" t="s">
        <v>508</v>
      </c>
      <c r="E829" s="298">
        <v>0</v>
      </c>
      <c r="F829" s="299">
        <v>1</v>
      </c>
      <c r="G829" s="299">
        <v>7</v>
      </c>
      <c r="H829" s="299">
        <v>8</v>
      </c>
      <c r="I829" s="299">
        <v>21</v>
      </c>
      <c r="J829" s="299">
        <v>9</v>
      </c>
      <c r="K829" s="299">
        <v>5</v>
      </c>
      <c r="L829" s="299">
        <v>0</v>
      </c>
      <c r="M829" s="299">
        <v>1.89</v>
      </c>
      <c r="N829" s="299">
        <v>1.89</v>
      </c>
      <c r="O829" s="299"/>
      <c r="P829" s="299" t="s">
        <v>498</v>
      </c>
      <c r="Q829" s="299">
        <v>1.6</v>
      </c>
      <c r="R829" s="299">
        <v>9.4</v>
      </c>
      <c r="S829" s="300">
        <v>59</v>
      </c>
      <c r="X829" s="309"/>
      <c r="AC829" s="309"/>
      <c r="AF829" s="309"/>
      <c r="AG829" s="309"/>
      <c r="AH829" s="309"/>
      <c r="AI829" s="309"/>
      <c r="AJ829" s="309"/>
      <c r="AK829" s="309"/>
      <c r="AL829" s="309"/>
      <c r="AM829" s="309"/>
    </row>
    <row r="830" spans="2:39" ht="15" customHeight="1">
      <c r="B830" s="461"/>
      <c r="C830" s="459"/>
      <c r="D830" s="297" t="s">
        <v>510</v>
      </c>
      <c r="E830" s="298">
        <v>0</v>
      </c>
      <c r="F830" s="299">
        <v>1</v>
      </c>
      <c r="G830" s="299">
        <v>6</v>
      </c>
      <c r="H830" s="299">
        <v>7</v>
      </c>
      <c r="I830" s="299">
        <v>26</v>
      </c>
      <c r="J830" s="299">
        <v>15</v>
      </c>
      <c r="K830" s="299">
        <v>10</v>
      </c>
      <c r="L830" s="299">
        <v>0</v>
      </c>
      <c r="M830" s="299">
        <v>1.85</v>
      </c>
      <c r="N830" s="299">
        <v>1.85</v>
      </c>
      <c r="O830" s="299"/>
      <c r="P830" s="299" t="s">
        <v>506</v>
      </c>
      <c r="Q830" s="299">
        <v>2.4</v>
      </c>
      <c r="R830" s="299">
        <v>11.6</v>
      </c>
      <c r="S830" s="300">
        <v>56</v>
      </c>
      <c r="X830" s="309"/>
      <c r="AC830" s="309"/>
      <c r="AF830" s="309"/>
      <c r="AG830" s="309"/>
      <c r="AH830" s="309"/>
      <c r="AI830" s="309"/>
      <c r="AJ830" s="309"/>
      <c r="AK830" s="309"/>
      <c r="AL830" s="309"/>
      <c r="AM830" s="309"/>
    </row>
    <row r="831" spans="2:39" ht="15" customHeight="1">
      <c r="B831" s="461"/>
      <c r="C831" s="459"/>
      <c r="D831" s="297" t="s">
        <v>511</v>
      </c>
      <c r="E831" s="298">
        <v>0</v>
      </c>
      <c r="F831" s="299">
        <v>1</v>
      </c>
      <c r="G831" s="299">
        <v>4</v>
      </c>
      <c r="H831" s="299">
        <v>5</v>
      </c>
      <c r="I831" s="299">
        <v>32</v>
      </c>
      <c r="J831" s="299">
        <v>17</v>
      </c>
      <c r="K831" s="299">
        <v>4</v>
      </c>
      <c r="L831" s="299">
        <v>0</v>
      </c>
      <c r="M831" s="299">
        <v>1.86</v>
      </c>
      <c r="N831" s="299">
        <v>1.86</v>
      </c>
      <c r="O831" s="299"/>
      <c r="P831" s="299" t="s">
        <v>498</v>
      </c>
      <c r="Q831" s="299">
        <v>2.4</v>
      </c>
      <c r="R831" s="299">
        <v>13.7</v>
      </c>
      <c r="S831" s="300">
        <v>56</v>
      </c>
      <c r="X831" s="309"/>
      <c r="AC831" s="309"/>
      <c r="AF831" s="309"/>
      <c r="AG831" s="309"/>
      <c r="AH831" s="309"/>
      <c r="AI831" s="309"/>
      <c r="AJ831" s="309"/>
      <c r="AK831" s="309"/>
      <c r="AL831" s="309"/>
      <c r="AM831" s="309"/>
    </row>
    <row r="832" spans="2:39" ht="15" customHeight="1" thickBot="1">
      <c r="B832" s="461"/>
      <c r="C832" s="459"/>
      <c r="D832" s="310" t="s">
        <v>512</v>
      </c>
      <c r="E832" s="311">
        <v>1</v>
      </c>
      <c r="F832" s="304">
        <v>1</v>
      </c>
      <c r="G832" s="304">
        <v>4</v>
      </c>
      <c r="H832" s="304">
        <v>5</v>
      </c>
      <c r="I832" s="304">
        <v>32</v>
      </c>
      <c r="J832" s="304">
        <v>14</v>
      </c>
      <c r="K832" s="304">
        <v>5</v>
      </c>
      <c r="L832" s="304">
        <v>0.01</v>
      </c>
      <c r="M832" s="304">
        <v>1.91</v>
      </c>
      <c r="N832" s="304">
        <v>1.92</v>
      </c>
      <c r="O832" s="304"/>
      <c r="P832" s="304" t="s">
        <v>498</v>
      </c>
      <c r="Q832" s="304">
        <v>2.2000000000000002</v>
      </c>
      <c r="R832" s="304">
        <v>14.7</v>
      </c>
      <c r="S832" s="305">
        <v>52</v>
      </c>
      <c r="X832" s="309"/>
      <c r="AC832" s="309"/>
      <c r="AF832" s="309"/>
      <c r="AG832" s="309"/>
      <c r="AH832" s="309"/>
      <c r="AI832" s="309"/>
      <c r="AJ832" s="309"/>
      <c r="AK832" s="309"/>
      <c r="AL832" s="309"/>
      <c r="AM832" s="309"/>
    </row>
    <row r="833" spans="2:39" ht="15" customHeight="1">
      <c r="B833" s="462" t="s">
        <v>537</v>
      </c>
      <c r="C833" s="459"/>
      <c r="D833" s="293" t="s">
        <v>514</v>
      </c>
      <c r="E833" s="294">
        <v>1</v>
      </c>
      <c r="F833" s="295">
        <v>2</v>
      </c>
      <c r="G833" s="295">
        <v>4</v>
      </c>
      <c r="H833" s="295">
        <v>6</v>
      </c>
      <c r="I833" s="295">
        <v>35</v>
      </c>
      <c r="J833" s="295">
        <v>10</v>
      </c>
      <c r="K833" s="295">
        <v>5</v>
      </c>
      <c r="L833" s="295">
        <v>0.01</v>
      </c>
      <c r="M833" s="295">
        <v>1.89</v>
      </c>
      <c r="N833" s="295">
        <v>1.9</v>
      </c>
      <c r="O833" s="295"/>
      <c r="P833" s="295" t="s">
        <v>535</v>
      </c>
      <c r="Q833" s="295">
        <v>1.3</v>
      </c>
      <c r="R833" s="295">
        <v>16.2</v>
      </c>
      <c r="S833" s="296">
        <v>45</v>
      </c>
      <c r="X833" s="309"/>
      <c r="AC833" s="309"/>
      <c r="AF833" s="309"/>
      <c r="AG833" s="309"/>
      <c r="AH833" s="309"/>
      <c r="AI833" s="309"/>
      <c r="AJ833" s="309"/>
      <c r="AK833" s="309"/>
      <c r="AL833" s="309"/>
      <c r="AM833" s="309"/>
    </row>
    <row r="834" spans="2:39" ht="15" customHeight="1">
      <c r="B834" s="462"/>
      <c r="C834" s="459"/>
      <c r="D834" s="297" t="s">
        <v>516</v>
      </c>
      <c r="E834" s="298">
        <v>1</v>
      </c>
      <c r="F834" s="299">
        <v>2</v>
      </c>
      <c r="G834" s="299">
        <v>4</v>
      </c>
      <c r="H834" s="299">
        <v>6</v>
      </c>
      <c r="I834" s="299">
        <v>39</v>
      </c>
      <c r="J834" s="299">
        <v>10</v>
      </c>
      <c r="K834" s="299">
        <v>7</v>
      </c>
      <c r="L834" s="299">
        <v>0</v>
      </c>
      <c r="M834" s="299">
        <v>1.88</v>
      </c>
      <c r="N834" s="299">
        <v>1.88</v>
      </c>
      <c r="O834" s="299"/>
      <c r="P834" s="299" t="s">
        <v>538</v>
      </c>
      <c r="Q834" s="299">
        <v>1.3</v>
      </c>
      <c r="R834" s="299">
        <v>17</v>
      </c>
      <c r="S834" s="300">
        <v>47</v>
      </c>
      <c r="X834" s="309"/>
      <c r="AC834" s="309"/>
      <c r="AF834" s="309"/>
      <c r="AG834" s="309"/>
      <c r="AH834" s="309"/>
      <c r="AI834" s="309"/>
      <c r="AJ834" s="309"/>
      <c r="AK834" s="309"/>
      <c r="AL834" s="309"/>
      <c r="AM834" s="309"/>
    </row>
    <row r="835" spans="2:39" ht="15" customHeight="1">
      <c r="B835" s="462"/>
      <c r="C835" s="459"/>
      <c r="D835" s="297" t="s">
        <v>517</v>
      </c>
      <c r="E835" s="298">
        <v>1</v>
      </c>
      <c r="F835" s="299">
        <v>2</v>
      </c>
      <c r="G835" s="299">
        <v>3</v>
      </c>
      <c r="H835" s="299">
        <v>5</v>
      </c>
      <c r="I835" s="299">
        <v>43</v>
      </c>
      <c r="J835" s="299">
        <v>13</v>
      </c>
      <c r="K835" s="299">
        <v>8</v>
      </c>
      <c r="L835" s="299">
        <v>0.05</v>
      </c>
      <c r="M835" s="299">
        <v>1.87</v>
      </c>
      <c r="N835" s="299">
        <v>1.92</v>
      </c>
      <c r="O835" s="299"/>
      <c r="P835" s="299" t="s">
        <v>515</v>
      </c>
      <c r="Q835" s="299">
        <v>2.6</v>
      </c>
      <c r="R835" s="299">
        <v>17.5</v>
      </c>
      <c r="S835" s="300">
        <v>40</v>
      </c>
      <c r="X835" s="309"/>
      <c r="AC835" s="309"/>
      <c r="AF835" s="309"/>
      <c r="AG835" s="309"/>
      <c r="AH835" s="309"/>
      <c r="AI835" s="309"/>
      <c r="AJ835" s="309"/>
      <c r="AK835" s="309"/>
      <c r="AL835" s="309"/>
      <c r="AM835" s="309"/>
    </row>
    <row r="836" spans="2:39" ht="15" customHeight="1">
      <c r="B836" s="462"/>
      <c r="C836" s="459"/>
      <c r="D836" s="297" t="s">
        <v>519</v>
      </c>
      <c r="E836" s="298">
        <v>0</v>
      </c>
      <c r="F836" s="299">
        <v>1</v>
      </c>
      <c r="G836" s="299">
        <v>3</v>
      </c>
      <c r="H836" s="299">
        <v>4</v>
      </c>
      <c r="I836" s="299">
        <v>45</v>
      </c>
      <c r="J836" s="299">
        <v>14</v>
      </c>
      <c r="K836" s="299">
        <v>9</v>
      </c>
      <c r="L836" s="299">
        <v>0</v>
      </c>
      <c r="M836" s="299">
        <v>1.88</v>
      </c>
      <c r="N836" s="299">
        <v>1.88</v>
      </c>
      <c r="O836" s="299"/>
      <c r="P836" s="299" t="s">
        <v>538</v>
      </c>
      <c r="Q836" s="299">
        <v>2.6</v>
      </c>
      <c r="R836" s="299">
        <v>18</v>
      </c>
      <c r="S836" s="300">
        <v>40</v>
      </c>
      <c r="X836" s="309"/>
      <c r="AC836" s="309"/>
      <c r="AF836" s="309"/>
      <c r="AG836" s="309"/>
      <c r="AH836" s="309"/>
      <c r="AI836" s="309"/>
      <c r="AJ836" s="309"/>
      <c r="AK836" s="309"/>
      <c r="AL836" s="309"/>
      <c r="AM836" s="309"/>
    </row>
    <row r="837" spans="2:39" ht="15" customHeight="1">
      <c r="B837" s="462"/>
      <c r="C837" s="459"/>
      <c r="D837" s="297" t="s">
        <v>520</v>
      </c>
      <c r="E837" s="298">
        <v>0</v>
      </c>
      <c r="F837" s="299">
        <v>0</v>
      </c>
      <c r="G837" s="299">
        <v>3</v>
      </c>
      <c r="H837" s="299">
        <v>3</v>
      </c>
      <c r="I837" s="299">
        <v>48</v>
      </c>
      <c r="J837" s="299">
        <v>12</v>
      </c>
      <c r="K837" s="299">
        <v>10</v>
      </c>
      <c r="L837" s="299">
        <v>0.02</v>
      </c>
      <c r="M837" s="299">
        <v>1.89</v>
      </c>
      <c r="N837" s="299">
        <v>1.91</v>
      </c>
      <c r="O837" s="299"/>
      <c r="P837" s="299" t="s">
        <v>538</v>
      </c>
      <c r="Q837" s="299">
        <v>1.9</v>
      </c>
      <c r="R837" s="299">
        <v>17.8</v>
      </c>
      <c r="S837" s="300">
        <v>36</v>
      </c>
      <c r="X837" s="309"/>
      <c r="AC837" s="309"/>
      <c r="AF837" s="309"/>
      <c r="AG837" s="309"/>
      <c r="AH837" s="309"/>
      <c r="AI837" s="309"/>
      <c r="AJ837" s="309"/>
      <c r="AK837" s="309"/>
      <c r="AL837" s="309"/>
      <c r="AM837" s="309"/>
    </row>
    <row r="838" spans="2:39" ht="15" customHeight="1">
      <c r="B838" s="462"/>
      <c r="C838" s="459"/>
      <c r="D838" s="297" t="s">
        <v>521</v>
      </c>
      <c r="E838" s="298">
        <v>0</v>
      </c>
      <c r="F838" s="299">
        <v>0</v>
      </c>
      <c r="G838" s="299">
        <v>3</v>
      </c>
      <c r="H838" s="299">
        <v>3</v>
      </c>
      <c r="I838" s="299" t="s">
        <v>501</v>
      </c>
      <c r="J838" s="299">
        <v>15</v>
      </c>
      <c r="K838" s="299">
        <v>9</v>
      </c>
      <c r="L838" s="299">
        <v>0</v>
      </c>
      <c r="M838" s="299">
        <v>1.87</v>
      </c>
      <c r="N838" s="299">
        <v>1.87</v>
      </c>
      <c r="O838" s="299"/>
      <c r="P838" s="299" t="s">
        <v>518</v>
      </c>
      <c r="Q838" s="299">
        <v>1.6</v>
      </c>
      <c r="R838" s="299">
        <v>17.3</v>
      </c>
      <c r="S838" s="300">
        <v>38</v>
      </c>
      <c r="X838" s="309"/>
      <c r="AC838" s="309"/>
      <c r="AF838" s="309"/>
      <c r="AG838" s="309"/>
      <c r="AH838" s="309"/>
      <c r="AI838" s="309"/>
      <c r="AJ838" s="309"/>
      <c r="AK838" s="309"/>
      <c r="AL838" s="309"/>
      <c r="AM838" s="309"/>
    </row>
    <row r="839" spans="2:39" ht="15" customHeight="1">
      <c r="B839" s="462"/>
      <c r="C839" s="459"/>
      <c r="D839" s="297" t="s">
        <v>522</v>
      </c>
      <c r="E839" s="298">
        <v>0</v>
      </c>
      <c r="F839" s="299">
        <v>0</v>
      </c>
      <c r="G839" s="299">
        <v>5</v>
      </c>
      <c r="H839" s="299">
        <v>5</v>
      </c>
      <c r="I839" s="299">
        <v>40</v>
      </c>
      <c r="J839" s="299">
        <v>11</v>
      </c>
      <c r="K839" s="299">
        <v>11</v>
      </c>
      <c r="L839" s="299">
        <v>0.01</v>
      </c>
      <c r="M839" s="299">
        <v>1.88</v>
      </c>
      <c r="N839" s="299">
        <v>1.89</v>
      </c>
      <c r="O839" s="299"/>
      <c r="P839" s="299" t="s">
        <v>515</v>
      </c>
      <c r="Q839" s="299">
        <v>1.5</v>
      </c>
      <c r="R839" s="299">
        <v>14.6</v>
      </c>
      <c r="S839" s="300">
        <v>43</v>
      </c>
      <c r="X839" s="309"/>
      <c r="AC839" s="309"/>
      <c r="AF839" s="309"/>
      <c r="AG839" s="309"/>
      <c r="AH839" s="309"/>
      <c r="AI839" s="309"/>
      <c r="AJ839" s="309"/>
      <c r="AK839" s="309"/>
      <c r="AL839" s="309"/>
      <c r="AM839" s="309"/>
    </row>
    <row r="840" spans="2:39" ht="15" customHeight="1">
      <c r="B840" s="462"/>
      <c r="C840" s="459"/>
      <c r="D840" s="297" t="s">
        <v>523</v>
      </c>
      <c r="E840" s="298">
        <v>1</v>
      </c>
      <c r="F840" s="299">
        <v>0</v>
      </c>
      <c r="G840" s="299">
        <v>15</v>
      </c>
      <c r="H840" s="299">
        <v>15</v>
      </c>
      <c r="I840" s="299">
        <v>28</v>
      </c>
      <c r="J840" s="299">
        <v>20</v>
      </c>
      <c r="K840" s="299">
        <v>14</v>
      </c>
      <c r="L840" s="299">
        <v>0.05</v>
      </c>
      <c r="M840" s="299">
        <v>1.91</v>
      </c>
      <c r="N840" s="299">
        <v>1.96</v>
      </c>
      <c r="O840" s="299"/>
      <c r="P840" s="299" t="s">
        <v>534</v>
      </c>
      <c r="Q840" s="299">
        <v>1.6</v>
      </c>
      <c r="R840" s="299">
        <v>12.8</v>
      </c>
      <c r="S840" s="300">
        <v>52</v>
      </c>
      <c r="X840" s="309"/>
      <c r="AC840" s="309"/>
      <c r="AF840" s="309"/>
      <c r="AG840" s="309"/>
      <c r="AH840" s="309"/>
      <c r="AI840" s="309"/>
      <c r="AJ840" s="309"/>
      <c r="AK840" s="309"/>
      <c r="AL840" s="309"/>
      <c r="AM840" s="309"/>
    </row>
    <row r="841" spans="2:39" ht="15" customHeight="1">
      <c r="B841" s="462"/>
      <c r="C841" s="459"/>
      <c r="D841" s="297" t="s">
        <v>524</v>
      </c>
      <c r="E841" s="298">
        <v>0</v>
      </c>
      <c r="F841" s="299">
        <v>0</v>
      </c>
      <c r="G841" s="299">
        <v>13</v>
      </c>
      <c r="H841" s="299">
        <v>13</v>
      </c>
      <c r="I841" s="299">
        <v>26</v>
      </c>
      <c r="J841" s="299">
        <v>34</v>
      </c>
      <c r="K841" s="299">
        <v>26</v>
      </c>
      <c r="L841" s="299">
        <v>7.0000000000000007E-2</v>
      </c>
      <c r="M841" s="299">
        <v>1.92</v>
      </c>
      <c r="N841" s="299">
        <v>1.99</v>
      </c>
      <c r="O841" s="299"/>
      <c r="P841" s="299" t="s">
        <v>498</v>
      </c>
      <c r="Q841" s="299">
        <v>2.2999999999999998</v>
      </c>
      <c r="R841" s="299">
        <v>11.7</v>
      </c>
      <c r="S841" s="300">
        <v>54</v>
      </c>
      <c r="X841" s="309"/>
      <c r="AC841" s="309"/>
      <c r="AF841" s="309"/>
      <c r="AG841" s="309"/>
      <c r="AH841" s="309"/>
      <c r="AI841" s="309"/>
      <c r="AJ841" s="309"/>
      <c r="AK841" s="309"/>
      <c r="AL841" s="309"/>
      <c r="AM841" s="309"/>
    </row>
    <row r="842" spans="2:39" ht="15" customHeight="1">
      <c r="B842" s="462"/>
      <c r="C842" s="459"/>
      <c r="D842" s="297" t="s">
        <v>525</v>
      </c>
      <c r="E842" s="298">
        <v>0</v>
      </c>
      <c r="F842" s="299">
        <v>0</v>
      </c>
      <c r="G842" s="299">
        <v>8</v>
      </c>
      <c r="H842" s="299">
        <v>8</v>
      </c>
      <c r="I842" s="299">
        <v>22</v>
      </c>
      <c r="J842" s="299">
        <v>20</v>
      </c>
      <c r="K842" s="299">
        <v>18</v>
      </c>
      <c r="L842" s="299">
        <v>0.05</v>
      </c>
      <c r="M842" s="299">
        <v>2.0099999999999998</v>
      </c>
      <c r="N842" s="299">
        <v>2.06</v>
      </c>
      <c r="O842" s="299"/>
      <c r="P842" s="299" t="s">
        <v>498</v>
      </c>
      <c r="Q842" s="299">
        <v>1.4</v>
      </c>
      <c r="R842" s="299">
        <v>10.199999999999999</v>
      </c>
      <c r="S842" s="300">
        <v>51</v>
      </c>
      <c r="X842" s="309"/>
      <c r="AC842" s="309"/>
      <c r="AF842" s="309"/>
      <c r="AG842" s="309"/>
      <c r="AH842" s="309"/>
      <c r="AI842" s="309"/>
      <c r="AJ842" s="309"/>
      <c r="AK842" s="309"/>
      <c r="AL842" s="309"/>
      <c r="AM842" s="309"/>
    </row>
    <row r="843" spans="2:39" ht="15" customHeight="1">
      <c r="B843" s="462"/>
      <c r="C843" s="459"/>
      <c r="D843" s="297" t="s">
        <v>526</v>
      </c>
      <c r="E843" s="298">
        <v>0</v>
      </c>
      <c r="F843" s="299">
        <v>0</v>
      </c>
      <c r="G843" s="299">
        <v>7</v>
      </c>
      <c r="H843" s="299">
        <v>7</v>
      </c>
      <c r="I843" s="299">
        <v>20</v>
      </c>
      <c r="J843" s="299">
        <v>20</v>
      </c>
      <c r="K843" s="299">
        <v>18</v>
      </c>
      <c r="L843" s="299">
        <v>0.02</v>
      </c>
      <c r="M843" s="299">
        <v>1.96</v>
      </c>
      <c r="N843" s="299">
        <v>1.98</v>
      </c>
      <c r="O843" s="299"/>
      <c r="P843" s="299" t="s">
        <v>498</v>
      </c>
      <c r="Q843" s="299">
        <v>1</v>
      </c>
      <c r="R843" s="299">
        <v>10.3</v>
      </c>
      <c r="S843" s="300">
        <v>69</v>
      </c>
      <c r="X843" s="309"/>
      <c r="AC843" s="309"/>
      <c r="AF843" s="309"/>
      <c r="AG843" s="309"/>
      <c r="AH843" s="309"/>
      <c r="AI843" s="309"/>
      <c r="AJ843" s="309"/>
      <c r="AK843" s="309"/>
      <c r="AL843" s="309"/>
      <c r="AM843" s="309"/>
    </row>
    <row r="844" spans="2:39" ht="15" customHeight="1">
      <c r="B844" s="462"/>
      <c r="C844" s="459"/>
      <c r="D844" s="297" t="s">
        <v>527</v>
      </c>
      <c r="E844" s="298">
        <v>0</v>
      </c>
      <c r="F844" s="299">
        <v>0</v>
      </c>
      <c r="G844" s="299">
        <v>9</v>
      </c>
      <c r="H844" s="299">
        <v>9</v>
      </c>
      <c r="I844" s="299">
        <v>15</v>
      </c>
      <c r="J844" s="299">
        <v>19</v>
      </c>
      <c r="K844" s="299">
        <v>13</v>
      </c>
      <c r="L844" s="299">
        <v>0.1</v>
      </c>
      <c r="M844" s="299">
        <v>1.92</v>
      </c>
      <c r="N844" s="299">
        <v>2.02</v>
      </c>
      <c r="O844" s="299"/>
      <c r="P844" s="299" t="s">
        <v>498</v>
      </c>
      <c r="Q844" s="299">
        <v>1.8</v>
      </c>
      <c r="R844" s="299">
        <v>8.5</v>
      </c>
      <c r="S844" s="300">
        <v>67</v>
      </c>
      <c r="X844" s="309"/>
      <c r="AC844" s="309"/>
      <c r="AF844" s="309"/>
      <c r="AG844" s="309"/>
      <c r="AH844" s="309"/>
      <c r="AI844" s="309"/>
      <c r="AJ844" s="309"/>
      <c r="AK844" s="309"/>
      <c r="AL844" s="309"/>
      <c r="AM844" s="309"/>
    </row>
    <row r="845" spans="2:39" ht="15" customHeight="1">
      <c r="B845" s="462"/>
      <c r="C845" s="459"/>
      <c r="D845" s="297" t="s">
        <v>528</v>
      </c>
      <c r="E845" s="298">
        <v>0</v>
      </c>
      <c r="F845" s="299">
        <v>0</v>
      </c>
      <c r="G845" s="299">
        <v>7</v>
      </c>
      <c r="H845" s="299">
        <v>7</v>
      </c>
      <c r="I845" s="299">
        <v>15</v>
      </c>
      <c r="J845" s="299">
        <v>20</v>
      </c>
      <c r="K845" s="299">
        <v>12</v>
      </c>
      <c r="L845" s="299">
        <v>0</v>
      </c>
      <c r="M845" s="299">
        <v>1.97</v>
      </c>
      <c r="N845" s="299">
        <v>1.97</v>
      </c>
      <c r="O845" s="299"/>
      <c r="P845" s="299" t="s">
        <v>498</v>
      </c>
      <c r="Q845" s="299">
        <v>1.8</v>
      </c>
      <c r="R845" s="299">
        <v>7.9</v>
      </c>
      <c r="S845" s="300">
        <v>68</v>
      </c>
      <c r="X845" s="309"/>
      <c r="AC845" s="309"/>
      <c r="AF845" s="309"/>
      <c r="AG845" s="309"/>
      <c r="AH845" s="309"/>
      <c r="AI845" s="309"/>
      <c r="AJ845" s="309"/>
      <c r="AK845" s="309"/>
      <c r="AL845" s="309"/>
      <c r="AM845" s="309"/>
    </row>
    <row r="846" spans="2:39" ht="15" customHeight="1">
      <c r="B846" s="462"/>
      <c r="C846" s="460"/>
      <c r="D846" s="297" t="s">
        <v>529</v>
      </c>
      <c r="E846" s="298">
        <v>0</v>
      </c>
      <c r="F846" s="299">
        <v>0</v>
      </c>
      <c r="G846" s="299">
        <v>6</v>
      </c>
      <c r="H846" s="299">
        <v>6</v>
      </c>
      <c r="I846" s="299">
        <v>14</v>
      </c>
      <c r="J846" s="299">
        <v>22</v>
      </c>
      <c r="K846" s="299">
        <v>19</v>
      </c>
      <c r="L846" s="299">
        <v>0</v>
      </c>
      <c r="M846" s="299">
        <v>2.0699999999999998</v>
      </c>
      <c r="N846" s="299">
        <v>2.0699999999999998</v>
      </c>
      <c r="O846" s="299"/>
      <c r="P846" s="299" t="s">
        <v>493</v>
      </c>
      <c r="Q846" s="299">
        <v>2</v>
      </c>
      <c r="R846" s="299">
        <v>6.7</v>
      </c>
      <c r="S846" s="300">
        <v>64</v>
      </c>
      <c r="X846" s="309"/>
      <c r="AC846" s="309"/>
      <c r="AF846" s="309"/>
      <c r="AG846" s="309"/>
      <c r="AH846" s="309"/>
      <c r="AI846" s="309"/>
      <c r="AJ846" s="309"/>
      <c r="AK846" s="309"/>
      <c r="AL846" s="309"/>
      <c r="AM846" s="309"/>
    </row>
    <row r="847" spans="2:39" ht="15" customHeight="1">
      <c r="B847" s="462"/>
      <c r="C847" s="458">
        <v>42668</v>
      </c>
      <c r="D847" s="293" t="s">
        <v>492</v>
      </c>
      <c r="E847" s="294">
        <v>0</v>
      </c>
      <c r="F847" s="295">
        <v>0</v>
      </c>
      <c r="G847" s="295">
        <v>5</v>
      </c>
      <c r="H847" s="295">
        <v>5</v>
      </c>
      <c r="I847" s="295">
        <v>12</v>
      </c>
      <c r="J847" s="295">
        <v>14</v>
      </c>
      <c r="K847" s="295">
        <v>12</v>
      </c>
      <c r="L847" s="295">
        <v>0</v>
      </c>
      <c r="M847" s="295">
        <v>2.2799999999999998</v>
      </c>
      <c r="N847" s="295">
        <v>2.2799999999999998</v>
      </c>
      <c r="O847" s="295"/>
      <c r="P847" s="295" t="s">
        <v>498</v>
      </c>
      <c r="Q847" s="295">
        <v>2.7</v>
      </c>
      <c r="R847" s="295">
        <v>6</v>
      </c>
      <c r="S847" s="296">
        <v>56</v>
      </c>
      <c r="X847" s="309"/>
      <c r="AC847" s="309"/>
      <c r="AF847" s="309"/>
      <c r="AG847" s="309"/>
      <c r="AH847" s="309"/>
      <c r="AI847" s="309"/>
      <c r="AJ847" s="309"/>
      <c r="AK847" s="309"/>
      <c r="AL847" s="309"/>
      <c r="AM847" s="309"/>
    </row>
    <row r="848" spans="2:39" ht="15" customHeight="1">
      <c r="B848" s="462"/>
      <c r="C848" s="459"/>
      <c r="D848" s="297" t="s">
        <v>495</v>
      </c>
      <c r="E848" s="298">
        <v>0</v>
      </c>
      <c r="F848" s="299">
        <v>0</v>
      </c>
      <c r="G848" s="299">
        <v>3</v>
      </c>
      <c r="H848" s="299">
        <v>3</v>
      </c>
      <c r="I848" s="299">
        <v>13</v>
      </c>
      <c r="J848" s="299">
        <v>6</v>
      </c>
      <c r="K848" s="299">
        <v>5</v>
      </c>
      <c r="L848" s="299">
        <v>0</v>
      </c>
      <c r="M848" s="299">
        <v>2.17</v>
      </c>
      <c r="N848" s="299">
        <v>2.17</v>
      </c>
      <c r="O848" s="299"/>
      <c r="P848" s="299" t="s">
        <v>498</v>
      </c>
      <c r="Q848" s="299">
        <v>2.2999999999999998</v>
      </c>
      <c r="R848" s="299">
        <v>4.8</v>
      </c>
      <c r="S848" s="300">
        <v>65</v>
      </c>
      <c r="X848" s="309"/>
      <c r="AC848" s="309"/>
      <c r="AF848" s="309"/>
      <c r="AG848" s="309"/>
      <c r="AH848" s="309"/>
      <c r="AI848" s="309"/>
      <c r="AJ848" s="309"/>
      <c r="AK848" s="309"/>
      <c r="AL848" s="309"/>
      <c r="AM848" s="309"/>
    </row>
    <row r="849" spans="2:39" ht="15" customHeight="1">
      <c r="B849" s="462"/>
      <c r="C849" s="459"/>
      <c r="D849" s="297" t="s">
        <v>497</v>
      </c>
      <c r="E849" s="298">
        <v>0</v>
      </c>
      <c r="F849" s="299">
        <v>0</v>
      </c>
      <c r="G849" s="299">
        <v>3</v>
      </c>
      <c r="H849" s="299">
        <v>3</v>
      </c>
      <c r="I849" s="299">
        <v>11</v>
      </c>
      <c r="J849" s="299">
        <v>10</v>
      </c>
      <c r="K849" s="299">
        <v>6</v>
      </c>
      <c r="L849" s="299">
        <v>0</v>
      </c>
      <c r="M849" s="299">
        <v>2.23</v>
      </c>
      <c r="N849" s="299">
        <v>2.23</v>
      </c>
      <c r="O849" s="299"/>
      <c r="P849" s="299" t="s">
        <v>493</v>
      </c>
      <c r="Q849" s="299">
        <v>2.4</v>
      </c>
      <c r="R849" s="299">
        <v>4.9000000000000004</v>
      </c>
      <c r="S849" s="300">
        <v>68</v>
      </c>
      <c r="X849" s="309"/>
      <c r="AC849" s="309"/>
      <c r="AF849" s="309"/>
      <c r="AG849" s="309"/>
      <c r="AH849" s="309"/>
      <c r="AI849" s="309"/>
      <c r="AJ849" s="309"/>
      <c r="AK849" s="309"/>
      <c r="AL849" s="309"/>
      <c r="AM849" s="309"/>
    </row>
    <row r="850" spans="2:39" ht="15" customHeight="1">
      <c r="B850" s="462"/>
      <c r="C850" s="459"/>
      <c r="D850" s="297" t="s">
        <v>500</v>
      </c>
      <c r="E850" s="298">
        <v>0</v>
      </c>
      <c r="F850" s="299">
        <v>0</v>
      </c>
      <c r="G850" s="299">
        <v>4</v>
      </c>
      <c r="H850" s="299">
        <v>4</v>
      </c>
      <c r="I850" s="299">
        <v>9</v>
      </c>
      <c r="J850" s="299">
        <v>18</v>
      </c>
      <c r="K850" s="299">
        <v>9</v>
      </c>
      <c r="L850" s="299">
        <v>0</v>
      </c>
      <c r="M850" s="299">
        <v>2.14</v>
      </c>
      <c r="N850" s="299">
        <v>2.14</v>
      </c>
      <c r="O850" s="299"/>
      <c r="P850" s="299" t="s">
        <v>493</v>
      </c>
      <c r="Q850" s="299">
        <v>2.2999999999999998</v>
      </c>
      <c r="R850" s="299">
        <v>4.9000000000000004</v>
      </c>
      <c r="S850" s="300">
        <v>60</v>
      </c>
      <c r="X850" s="309"/>
      <c r="AC850" s="309"/>
      <c r="AF850" s="309"/>
      <c r="AG850" s="309"/>
      <c r="AH850" s="309"/>
      <c r="AI850" s="309"/>
      <c r="AJ850" s="309"/>
      <c r="AK850" s="309"/>
      <c r="AL850" s="309"/>
      <c r="AM850" s="309"/>
    </row>
    <row r="851" spans="2:39" ht="15" customHeight="1">
      <c r="B851" s="462"/>
      <c r="C851" s="459"/>
      <c r="D851" s="297" t="s">
        <v>503</v>
      </c>
      <c r="E851" s="298">
        <v>0</v>
      </c>
      <c r="F851" s="299">
        <v>1</v>
      </c>
      <c r="G851" s="299">
        <v>6</v>
      </c>
      <c r="H851" s="299">
        <v>7</v>
      </c>
      <c r="I851" s="299">
        <v>8</v>
      </c>
      <c r="J851" s="299">
        <v>11</v>
      </c>
      <c r="K851" s="299">
        <v>7</v>
      </c>
      <c r="L851" s="299">
        <v>0.06</v>
      </c>
      <c r="M851" s="299">
        <v>2.0499999999999998</v>
      </c>
      <c r="N851" s="299">
        <v>2.11</v>
      </c>
      <c r="O851" s="299"/>
      <c r="P851" s="299" t="s">
        <v>506</v>
      </c>
      <c r="Q851" s="299">
        <v>1.6</v>
      </c>
      <c r="R851" s="299">
        <v>4</v>
      </c>
      <c r="S851" s="300">
        <v>64</v>
      </c>
      <c r="X851" s="309"/>
      <c r="AC851" s="309"/>
      <c r="AF851" s="309"/>
      <c r="AG851" s="309"/>
      <c r="AH851" s="309"/>
      <c r="AI851" s="309"/>
      <c r="AJ851" s="309"/>
      <c r="AK851" s="309"/>
      <c r="AL851" s="309"/>
      <c r="AM851" s="309"/>
    </row>
    <row r="852" spans="2:39" ht="15" customHeight="1">
      <c r="B852" s="462"/>
      <c r="C852" s="459"/>
      <c r="D852" s="297" t="s">
        <v>505</v>
      </c>
      <c r="E852" s="298">
        <v>0</v>
      </c>
      <c r="F852" s="299" t="s">
        <v>501</v>
      </c>
      <c r="G852" s="299" t="s">
        <v>501</v>
      </c>
      <c r="H852" s="299" t="s">
        <v>501</v>
      </c>
      <c r="I852" s="299">
        <v>7</v>
      </c>
      <c r="J852" s="299">
        <v>16</v>
      </c>
      <c r="K852" s="299">
        <v>9</v>
      </c>
      <c r="L852" s="299">
        <v>0.01</v>
      </c>
      <c r="M852" s="299">
        <v>2</v>
      </c>
      <c r="N852" s="299">
        <v>2.0099999999999998</v>
      </c>
      <c r="O852" s="299"/>
      <c r="P852" s="299" t="s">
        <v>506</v>
      </c>
      <c r="Q852" s="299">
        <v>1.7</v>
      </c>
      <c r="R852" s="299">
        <v>3.5</v>
      </c>
      <c r="S852" s="300">
        <v>71</v>
      </c>
      <c r="X852" s="309"/>
      <c r="AC852" s="309"/>
      <c r="AF852" s="309"/>
      <c r="AG852" s="309"/>
      <c r="AH852" s="309"/>
      <c r="AI852" s="309"/>
      <c r="AJ852" s="309"/>
      <c r="AK852" s="309"/>
      <c r="AL852" s="309"/>
      <c r="AM852" s="309"/>
    </row>
    <row r="853" spans="2:39" ht="15" customHeight="1">
      <c r="B853" s="462"/>
      <c r="C853" s="459"/>
      <c r="D853" s="297" t="s">
        <v>508</v>
      </c>
      <c r="E853" s="298">
        <v>0</v>
      </c>
      <c r="F853" s="299">
        <v>3</v>
      </c>
      <c r="G853" s="299">
        <v>7</v>
      </c>
      <c r="H853" s="299">
        <v>10</v>
      </c>
      <c r="I853" s="299">
        <v>6</v>
      </c>
      <c r="J853" s="299">
        <v>11</v>
      </c>
      <c r="K853" s="299">
        <v>7</v>
      </c>
      <c r="L853" s="299">
        <v>0.05</v>
      </c>
      <c r="M853" s="299">
        <v>2.0699999999999998</v>
      </c>
      <c r="N853" s="299">
        <v>2.12</v>
      </c>
      <c r="O853" s="299"/>
      <c r="P853" s="299" t="s">
        <v>498</v>
      </c>
      <c r="Q853" s="299">
        <v>2</v>
      </c>
      <c r="R853" s="299">
        <v>5.8</v>
      </c>
      <c r="S853" s="300">
        <v>65</v>
      </c>
      <c r="X853" s="309"/>
      <c r="AC853" s="309"/>
      <c r="AF853" s="309"/>
      <c r="AG853" s="309"/>
      <c r="AH853" s="309"/>
      <c r="AI853" s="309"/>
      <c r="AJ853" s="309"/>
      <c r="AK853" s="309"/>
      <c r="AL853" s="309"/>
      <c r="AM853" s="309"/>
    </row>
    <row r="854" spans="2:39" ht="15" customHeight="1">
      <c r="B854" s="462"/>
      <c r="C854" s="459"/>
      <c r="D854" s="297" t="s">
        <v>510</v>
      </c>
      <c r="E854" s="298">
        <v>0</v>
      </c>
      <c r="F854" s="299">
        <v>5</v>
      </c>
      <c r="G854" s="299">
        <v>7</v>
      </c>
      <c r="H854" s="299">
        <v>12</v>
      </c>
      <c r="I854" s="299">
        <v>9</v>
      </c>
      <c r="J854" s="299">
        <v>22</v>
      </c>
      <c r="K854" s="299">
        <v>11</v>
      </c>
      <c r="L854" s="299">
        <v>0</v>
      </c>
      <c r="M854" s="299">
        <v>2.2000000000000002</v>
      </c>
      <c r="N854" s="299">
        <v>2.2000000000000002</v>
      </c>
      <c r="O854" s="299"/>
      <c r="P854" s="299" t="s">
        <v>498</v>
      </c>
      <c r="Q854" s="299">
        <v>2.7</v>
      </c>
      <c r="R854" s="299">
        <v>10.1</v>
      </c>
      <c r="S854" s="300">
        <v>49</v>
      </c>
      <c r="X854" s="309"/>
      <c r="AC854" s="309"/>
      <c r="AF854" s="309"/>
      <c r="AG854" s="309"/>
      <c r="AH854" s="309"/>
      <c r="AI854" s="309"/>
      <c r="AJ854" s="309"/>
      <c r="AK854" s="309"/>
      <c r="AL854" s="309"/>
      <c r="AM854" s="309"/>
    </row>
    <row r="855" spans="2:39" ht="15" customHeight="1">
      <c r="B855" s="462"/>
      <c r="C855" s="459"/>
      <c r="D855" s="297" t="s">
        <v>511</v>
      </c>
      <c r="E855" s="298">
        <v>0</v>
      </c>
      <c r="F855" s="299">
        <v>3</v>
      </c>
      <c r="G855" s="299">
        <v>7</v>
      </c>
      <c r="H855" s="299">
        <v>10</v>
      </c>
      <c r="I855" s="299">
        <v>16</v>
      </c>
      <c r="J855" s="299">
        <v>17</v>
      </c>
      <c r="K855" s="299">
        <v>14</v>
      </c>
      <c r="L855" s="299">
        <v>0.04</v>
      </c>
      <c r="M855" s="299">
        <v>1.99</v>
      </c>
      <c r="N855" s="299">
        <v>2.0299999999999998</v>
      </c>
      <c r="O855" s="299"/>
      <c r="P855" s="299" t="s">
        <v>506</v>
      </c>
      <c r="Q855" s="299">
        <v>2.7</v>
      </c>
      <c r="R855" s="299">
        <v>12.3</v>
      </c>
      <c r="S855" s="300">
        <v>45</v>
      </c>
      <c r="X855" s="309"/>
      <c r="AC855" s="309"/>
      <c r="AF855" s="309"/>
      <c r="AG855" s="309"/>
      <c r="AH855" s="309"/>
      <c r="AI855" s="309"/>
      <c r="AJ855" s="309"/>
      <c r="AK855" s="309"/>
      <c r="AL855" s="309"/>
      <c r="AM855" s="309"/>
    </row>
    <row r="856" spans="2:39" ht="15" customHeight="1" thickBot="1">
      <c r="B856" s="462"/>
      <c r="C856" s="459"/>
      <c r="D856" s="310" t="s">
        <v>512</v>
      </c>
      <c r="E856" s="311">
        <v>1</v>
      </c>
      <c r="F856" s="304">
        <v>3</v>
      </c>
      <c r="G856" s="304">
        <v>6</v>
      </c>
      <c r="H856" s="304">
        <v>9</v>
      </c>
      <c r="I856" s="304">
        <v>23</v>
      </c>
      <c r="J856" s="304">
        <v>20</v>
      </c>
      <c r="K856" s="304">
        <v>9</v>
      </c>
      <c r="L856" s="304">
        <v>0.05</v>
      </c>
      <c r="M856" s="304">
        <v>2.02</v>
      </c>
      <c r="N856" s="304">
        <v>2.0699999999999998</v>
      </c>
      <c r="O856" s="304"/>
      <c r="P856" s="304" t="s">
        <v>498</v>
      </c>
      <c r="Q856" s="304">
        <v>0.9</v>
      </c>
      <c r="R856" s="304">
        <v>15.6</v>
      </c>
      <c r="S856" s="305">
        <v>43</v>
      </c>
      <c r="X856" s="309"/>
      <c r="AC856" s="309"/>
      <c r="AF856" s="309"/>
      <c r="AG856" s="309"/>
      <c r="AH856" s="309"/>
      <c r="AI856" s="309"/>
      <c r="AJ856" s="309"/>
      <c r="AK856" s="309"/>
      <c r="AL856" s="309"/>
      <c r="AM856" s="309"/>
    </row>
    <row r="857" spans="2:39" ht="15" customHeight="1">
      <c r="B857" s="462" t="s">
        <v>537</v>
      </c>
      <c r="C857" s="459"/>
      <c r="D857" s="293" t="s">
        <v>514</v>
      </c>
      <c r="E857" s="294">
        <v>1</v>
      </c>
      <c r="F857" s="295">
        <v>2</v>
      </c>
      <c r="G857" s="295">
        <v>7</v>
      </c>
      <c r="H857" s="295">
        <v>9</v>
      </c>
      <c r="I857" s="295">
        <v>35</v>
      </c>
      <c r="J857" s="295">
        <v>15</v>
      </c>
      <c r="K857" s="295">
        <v>8</v>
      </c>
      <c r="L857" s="295">
        <v>0</v>
      </c>
      <c r="M857" s="295">
        <v>1.9</v>
      </c>
      <c r="N857" s="295">
        <v>1.9</v>
      </c>
      <c r="O857" s="295"/>
      <c r="P857" s="295" t="s">
        <v>515</v>
      </c>
      <c r="Q857" s="295">
        <v>2.1</v>
      </c>
      <c r="R857" s="295">
        <v>17.8</v>
      </c>
      <c r="S857" s="296">
        <v>40</v>
      </c>
      <c r="X857" s="309"/>
      <c r="AC857" s="309"/>
      <c r="AF857" s="309"/>
      <c r="AG857" s="309"/>
      <c r="AH857" s="309"/>
      <c r="AI857" s="309"/>
      <c r="AJ857" s="309"/>
      <c r="AK857" s="309"/>
      <c r="AL857" s="309"/>
      <c r="AM857" s="309"/>
    </row>
    <row r="858" spans="2:39" ht="15" customHeight="1">
      <c r="B858" s="462"/>
      <c r="C858" s="459"/>
      <c r="D858" s="297" t="s">
        <v>516</v>
      </c>
      <c r="E858" s="298">
        <v>1</v>
      </c>
      <c r="F858" s="299">
        <v>1</v>
      </c>
      <c r="G858" s="299">
        <v>6</v>
      </c>
      <c r="H858" s="299">
        <v>7</v>
      </c>
      <c r="I858" s="299">
        <v>43</v>
      </c>
      <c r="J858" s="299">
        <v>24</v>
      </c>
      <c r="K858" s="299">
        <v>11</v>
      </c>
      <c r="L858" s="299">
        <v>0.01</v>
      </c>
      <c r="M858" s="299">
        <v>1.9</v>
      </c>
      <c r="N858" s="299">
        <v>1.91</v>
      </c>
      <c r="O858" s="299"/>
      <c r="P858" s="299" t="s">
        <v>515</v>
      </c>
      <c r="Q858" s="299">
        <v>2.2000000000000002</v>
      </c>
      <c r="R858" s="299">
        <v>17.5</v>
      </c>
      <c r="S858" s="300">
        <v>46</v>
      </c>
      <c r="X858" s="309"/>
      <c r="AC858" s="309"/>
      <c r="AF858" s="309"/>
      <c r="AG858" s="309"/>
      <c r="AH858" s="309"/>
      <c r="AI858" s="309"/>
      <c r="AJ858" s="309"/>
      <c r="AK858" s="309"/>
      <c r="AL858" s="309"/>
      <c r="AM858" s="309"/>
    </row>
    <row r="859" spans="2:39" ht="15" customHeight="1">
      <c r="B859" s="462"/>
      <c r="C859" s="459"/>
      <c r="D859" s="297" t="s">
        <v>517</v>
      </c>
      <c r="E859" s="298">
        <v>1</v>
      </c>
      <c r="F859" s="299">
        <v>1</v>
      </c>
      <c r="G859" s="299">
        <v>6</v>
      </c>
      <c r="H859" s="299">
        <v>7</v>
      </c>
      <c r="I859" s="299">
        <v>46</v>
      </c>
      <c r="J859" s="299">
        <v>21</v>
      </c>
      <c r="K859" s="299">
        <v>12</v>
      </c>
      <c r="L859" s="299">
        <v>0</v>
      </c>
      <c r="M859" s="299">
        <v>1.92</v>
      </c>
      <c r="N859" s="299">
        <v>1.92</v>
      </c>
      <c r="O859" s="299"/>
      <c r="P859" s="299" t="s">
        <v>515</v>
      </c>
      <c r="Q859" s="299">
        <v>2.9</v>
      </c>
      <c r="R859" s="299">
        <v>17</v>
      </c>
      <c r="S859" s="300">
        <v>51</v>
      </c>
      <c r="X859" s="309"/>
      <c r="AC859" s="309"/>
      <c r="AF859" s="309"/>
      <c r="AG859" s="309"/>
      <c r="AH859" s="309"/>
      <c r="AI859" s="309"/>
      <c r="AJ859" s="309"/>
      <c r="AK859" s="309"/>
      <c r="AL859" s="309"/>
      <c r="AM859" s="309"/>
    </row>
    <row r="860" spans="2:39" ht="15" customHeight="1">
      <c r="B860" s="462"/>
      <c r="C860" s="459"/>
      <c r="D860" s="297" t="s">
        <v>519</v>
      </c>
      <c r="E860" s="298">
        <v>1</v>
      </c>
      <c r="F860" s="299">
        <v>0</v>
      </c>
      <c r="G860" s="299">
        <v>9</v>
      </c>
      <c r="H860" s="299">
        <v>9</v>
      </c>
      <c r="I860" s="299">
        <v>43</v>
      </c>
      <c r="J860" s="299">
        <v>24</v>
      </c>
      <c r="K860" s="299">
        <v>13</v>
      </c>
      <c r="L860" s="299">
        <v>0.08</v>
      </c>
      <c r="M860" s="299">
        <v>1.9</v>
      </c>
      <c r="N860" s="299">
        <v>1.98</v>
      </c>
      <c r="O860" s="299"/>
      <c r="P860" s="299" t="s">
        <v>532</v>
      </c>
      <c r="Q860" s="299">
        <v>2.4</v>
      </c>
      <c r="R860" s="299">
        <v>14.4</v>
      </c>
      <c r="S860" s="300">
        <v>68</v>
      </c>
      <c r="X860" s="309"/>
      <c r="AC860" s="309"/>
      <c r="AF860" s="309"/>
      <c r="AG860" s="309"/>
      <c r="AH860" s="309"/>
      <c r="AI860" s="309"/>
      <c r="AJ860" s="309"/>
      <c r="AK860" s="309"/>
      <c r="AL860" s="309"/>
      <c r="AM860" s="309"/>
    </row>
    <row r="861" spans="2:39" ht="15" customHeight="1">
      <c r="B861" s="462"/>
      <c r="C861" s="459"/>
      <c r="D861" s="297" t="s">
        <v>520</v>
      </c>
      <c r="E861" s="298">
        <v>1</v>
      </c>
      <c r="F861" s="299">
        <v>0</v>
      </c>
      <c r="G861" s="299">
        <v>15</v>
      </c>
      <c r="H861" s="299">
        <v>15</v>
      </c>
      <c r="I861" s="299">
        <v>36</v>
      </c>
      <c r="J861" s="299">
        <v>29</v>
      </c>
      <c r="K861" s="299">
        <v>20</v>
      </c>
      <c r="L861" s="299">
        <v>0.04</v>
      </c>
      <c r="M861" s="299">
        <v>1.92</v>
      </c>
      <c r="N861" s="299">
        <v>1.96</v>
      </c>
      <c r="O861" s="299"/>
      <c r="P861" s="299" t="s">
        <v>265</v>
      </c>
      <c r="Q861" s="299">
        <v>2.2999999999999998</v>
      </c>
      <c r="R861" s="299">
        <v>12.8</v>
      </c>
      <c r="S861" s="300">
        <v>86</v>
      </c>
      <c r="X861" s="309"/>
      <c r="AC861" s="309"/>
      <c r="AF861" s="309"/>
      <c r="AG861" s="309"/>
      <c r="AH861" s="309"/>
      <c r="AI861" s="309"/>
      <c r="AJ861" s="309"/>
      <c r="AK861" s="309"/>
      <c r="AL861" s="309"/>
      <c r="AM861" s="309"/>
    </row>
    <row r="862" spans="2:39" ht="15" customHeight="1">
      <c r="B862" s="462"/>
      <c r="C862" s="459"/>
      <c r="D862" s="297" t="s">
        <v>521</v>
      </c>
      <c r="E862" s="298">
        <v>0</v>
      </c>
      <c r="F862" s="299">
        <v>1</v>
      </c>
      <c r="G862" s="299">
        <v>19</v>
      </c>
      <c r="H862" s="299">
        <v>20</v>
      </c>
      <c r="I862" s="299">
        <v>29</v>
      </c>
      <c r="J862" s="299">
        <v>32</v>
      </c>
      <c r="K862" s="299">
        <v>18</v>
      </c>
      <c r="L862" s="299">
        <v>0.08</v>
      </c>
      <c r="M862" s="299">
        <v>1.91</v>
      </c>
      <c r="N862" s="299">
        <v>1.99</v>
      </c>
      <c r="O862" s="299"/>
      <c r="P862" s="299" t="s">
        <v>265</v>
      </c>
      <c r="Q862" s="299">
        <v>0.5</v>
      </c>
      <c r="R862" s="299">
        <v>12.5</v>
      </c>
      <c r="S862" s="300">
        <v>91</v>
      </c>
      <c r="X862" s="309"/>
      <c r="AC862" s="309"/>
      <c r="AF862" s="309"/>
      <c r="AG862" s="309"/>
      <c r="AH862" s="309"/>
      <c r="AI862" s="309"/>
      <c r="AJ862" s="309"/>
      <c r="AK862" s="309"/>
      <c r="AL862" s="309"/>
      <c r="AM862" s="309"/>
    </row>
    <row r="863" spans="2:39" ht="15" customHeight="1">
      <c r="B863" s="462"/>
      <c r="C863" s="459"/>
      <c r="D863" s="297" t="s">
        <v>522</v>
      </c>
      <c r="E863" s="298">
        <v>0</v>
      </c>
      <c r="F863" s="299">
        <v>1</v>
      </c>
      <c r="G863" s="299">
        <v>24</v>
      </c>
      <c r="H863" s="299">
        <v>25</v>
      </c>
      <c r="I863" s="299">
        <v>23</v>
      </c>
      <c r="J863" s="299">
        <v>31</v>
      </c>
      <c r="K863" s="299">
        <v>17</v>
      </c>
      <c r="L863" s="299">
        <v>0.13</v>
      </c>
      <c r="M863" s="299">
        <v>1.91</v>
      </c>
      <c r="N863" s="299">
        <v>2.04</v>
      </c>
      <c r="O863" s="299"/>
      <c r="P863" s="299" t="s">
        <v>493</v>
      </c>
      <c r="Q863" s="299">
        <v>0.3</v>
      </c>
      <c r="R863" s="299">
        <v>12.5</v>
      </c>
      <c r="S863" s="300">
        <v>91</v>
      </c>
      <c r="X863" s="309"/>
      <c r="AC863" s="309"/>
      <c r="AF863" s="309"/>
      <c r="AG863" s="309"/>
      <c r="AH863" s="309"/>
      <c r="AI863" s="309"/>
      <c r="AJ863" s="309"/>
      <c r="AK863" s="309"/>
      <c r="AL863" s="309"/>
      <c r="AM863" s="309"/>
    </row>
    <row r="864" spans="2:39" ht="15" customHeight="1">
      <c r="B864" s="462"/>
      <c r="C864" s="459"/>
      <c r="D864" s="297" t="s">
        <v>523</v>
      </c>
      <c r="E864" s="298">
        <v>0</v>
      </c>
      <c r="F864" s="299">
        <v>2</v>
      </c>
      <c r="G864" s="299">
        <v>28</v>
      </c>
      <c r="H864" s="299">
        <v>30</v>
      </c>
      <c r="I864" s="299">
        <v>16</v>
      </c>
      <c r="J864" s="299">
        <v>28</v>
      </c>
      <c r="K864" s="299">
        <v>18</v>
      </c>
      <c r="L864" s="299">
        <v>0.16</v>
      </c>
      <c r="M864" s="299">
        <v>1.91</v>
      </c>
      <c r="N864" s="299">
        <v>2.0699999999999998</v>
      </c>
      <c r="O864" s="299"/>
      <c r="P864" s="299" t="s">
        <v>538</v>
      </c>
      <c r="Q864" s="299">
        <v>0.7</v>
      </c>
      <c r="R864" s="299">
        <v>12.5</v>
      </c>
      <c r="S864" s="300">
        <v>93</v>
      </c>
      <c r="X864" s="309"/>
      <c r="AC864" s="309"/>
      <c r="AF864" s="309"/>
      <c r="AG864" s="309"/>
      <c r="AH864" s="309"/>
      <c r="AI864" s="309"/>
      <c r="AJ864" s="309"/>
      <c r="AK864" s="309"/>
      <c r="AL864" s="309"/>
      <c r="AM864" s="309"/>
    </row>
    <row r="865" spans="2:39" ht="15" customHeight="1">
      <c r="B865" s="462"/>
      <c r="C865" s="459"/>
      <c r="D865" s="297" t="s">
        <v>524</v>
      </c>
      <c r="E865" s="298">
        <v>0</v>
      </c>
      <c r="F865" s="299">
        <v>1</v>
      </c>
      <c r="G865" s="299">
        <v>22</v>
      </c>
      <c r="H865" s="299">
        <v>23</v>
      </c>
      <c r="I865" s="299">
        <v>15</v>
      </c>
      <c r="J865" s="299">
        <v>35</v>
      </c>
      <c r="K865" s="299">
        <v>17</v>
      </c>
      <c r="L865" s="299">
        <v>0.06</v>
      </c>
      <c r="M865" s="299">
        <v>1.92</v>
      </c>
      <c r="N865" s="299">
        <v>1.98</v>
      </c>
      <c r="O865" s="299"/>
      <c r="P865" s="299" t="s">
        <v>535</v>
      </c>
      <c r="Q865" s="299">
        <v>0.4</v>
      </c>
      <c r="R865" s="299">
        <v>12.5</v>
      </c>
      <c r="S865" s="300">
        <v>94</v>
      </c>
      <c r="X865" s="309"/>
      <c r="AC865" s="309"/>
      <c r="AF865" s="309"/>
      <c r="AG865" s="309"/>
      <c r="AH865" s="309"/>
      <c r="AI865" s="309"/>
      <c r="AJ865" s="309"/>
      <c r="AK865" s="309"/>
      <c r="AL865" s="309"/>
      <c r="AM865" s="309"/>
    </row>
    <row r="866" spans="2:39" ht="15" customHeight="1">
      <c r="B866" s="462"/>
      <c r="C866" s="459"/>
      <c r="D866" s="297" t="s">
        <v>525</v>
      </c>
      <c r="E866" s="298">
        <v>0</v>
      </c>
      <c r="F866" s="299">
        <v>1</v>
      </c>
      <c r="G866" s="299">
        <v>19</v>
      </c>
      <c r="H866" s="299">
        <v>20</v>
      </c>
      <c r="I866" s="299">
        <v>15</v>
      </c>
      <c r="J866" s="299">
        <v>41</v>
      </c>
      <c r="K866" s="299">
        <v>20</v>
      </c>
      <c r="L866" s="299">
        <v>0.08</v>
      </c>
      <c r="M866" s="299">
        <v>1.94</v>
      </c>
      <c r="N866" s="299">
        <v>2.02</v>
      </c>
      <c r="O866" s="299"/>
      <c r="P866" s="299" t="s">
        <v>535</v>
      </c>
      <c r="Q866" s="299">
        <v>0.8</v>
      </c>
      <c r="R866" s="299">
        <v>12.3</v>
      </c>
      <c r="S866" s="300">
        <v>95</v>
      </c>
      <c r="X866" s="309"/>
      <c r="AC866" s="309"/>
      <c r="AF866" s="309"/>
      <c r="AG866" s="309"/>
      <c r="AH866" s="309"/>
      <c r="AI866" s="309"/>
      <c r="AJ866" s="309"/>
      <c r="AK866" s="309"/>
      <c r="AL866" s="309"/>
      <c r="AM866" s="309"/>
    </row>
    <row r="867" spans="2:39" ht="15" customHeight="1">
      <c r="B867" s="462"/>
      <c r="C867" s="459"/>
      <c r="D867" s="297" t="s">
        <v>526</v>
      </c>
      <c r="E867" s="298">
        <v>0</v>
      </c>
      <c r="F867" s="299">
        <v>1</v>
      </c>
      <c r="G867" s="299">
        <v>17</v>
      </c>
      <c r="H867" s="299">
        <v>18</v>
      </c>
      <c r="I867" s="299">
        <v>15</v>
      </c>
      <c r="J867" s="299">
        <v>43</v>
      </c>
      <c r="K867" s="299">
        <v>20</v>
      </c>
      <c r="L867" s="299">
        <v>0.11</v>
      </c>
      <c r="M867" s="299">
        <v>1.9</v>
      </c>
      <c r="N867" s="299">
        <v>2.0099999999999998</v>
      </c>
      <c r="O867" s="299"/>
      <c r="P867" s="299" t="s">
        <v>534</v>
      </c>
      <c r="Q867" s="299">
        <v>0.7</v>
      </c>
      <c r="R867" s="299">
        <v>12.5</v>
      </c>
      <c r="S867" s="300">
        <v>95</v>
      </c>
      <c r="X867" s="309"/>
      <c r="AC867" s="309"/>
      <c r="AF867" s="309"/>
      <c r="AG867" s="309"/>
      <c r="AH867" s="309"/>
      <c r="AI867" s="309"/>
      <c r="AJ867" s="309"/>
      <c r="AK867" s="309"/>
      <c r="AL867" s="309"/>
      <c r="AM867" s="309"/>
    </row>
    <row r="868" spans="2:39" ht="15" customHeight="1">
      <c r="B868" s="462"/>
      <c r="C868" s="459"/>
      <c r="D868" s="297" t="s">
        <v>527</v>
      </c>
      <c r="E868" s="298">
        <v>0</v>
      </c>
      <c r="F868" s="299">
        <v>1</v>
      </c>
      <c r="G868" s="299">
        <v>15</v>
      </c>
      <c r="H868" s="299">
        <v>16</v>
      </c>
      <c r="I868" s="299">
        <v>14</v>
      </c>
      <c r="J868" s="299">
        <v>45</v>
      </c>
      <c r="K868" s="299">
        <v>13</v>
      </c>
      <c r="L868" s="299">
        <v>0.03</v>
      </c>
      <c r="M868" s="299">
        <v>1.89</v>
      </c>
      <c r="N868" s="299">
        <v>1.92</v>
      </c>
      <c r="O868" s="299"/>
      <c r="P868" s="299" t="s">
        <v>515</v>
      </c>
      <c r="Q868" s="299">
        <v>1.1000000000000001</v>
      </c>
      <c r="R868" s="299">
        <v>12.3</v>
      </c>
      <c r="S868" s="300">
        <v>95</v>
      </c>
      <c r="X868" s="309"/>
      <c r="AC868" s="309"/>
      <c r="AF868" s="309"/>
      <c r="AG868" s="309"/>
      <c r="AH868" s="309"/>
      <c r="AI868" s="309"/>
      <c r="AJ868" s="309"/>
      <c r="AK868" s="309"/>
      <c r="AL868" s="309"/>
      <c r="AM868" s="309"/>
    </row>
    <row r="869" spans="2:39" ht="15" customHeight="1">
      <c r="B869" s="462"/>
      <c r="C869" s="459"/>
      <c r="D869" s="297" t="s">
        <v>528</v>
      </c>
      <c r="E869" s="298">
        <v>0</v>
      </c>
      <c r="F869" s="299">
        <v>0</v>
      </c>
      <c r="G869" s="299">
        <v>13</v>
      </c>
      <c r="H869" s="299">
        <v>13</v>
      </c>
      <c r="I869" s="299">
        <v>16</v>
      </c>
      <c r="J869" s="299">
        <v>24</v>
      </c>
      <c r="K869" s="299">
        <v>11</v>
      </c>
      <c r="L869" s="299">
        <v>0.05</v>
      </c>
      <c r="M869" s="299">
        <v>1.95</v>
      </c>
      <c r="N869" s="299">
        <v>2</v>
      </c>
      <c r="O869" s="299"/>
      <c r="P869" s="299" t="s">
        <v>533</v>
      </c>
      <c r="Q869" s="299">
        <v>1.1000000000000001</v>
      </c>
      <c r="R869" s="299">
        <v>12.3</v>
      </c>
      <c r="S869" s="300">
        <v>95</v>
      </c>
      <c r="X869" s="309"/>
      <c r="AC869" s="309"/>
      <c r="AF869" s="309"/>
      <c r="AG869" s="309"/>
      <c r="AH869" s="309"/>
      <c r="AI869" s="309"/>
      <c r="AJ869" s="309"/>
      <c r="AK869" s="309"/>
      <c r="AL869" s="309"/>
      <c r="AM869" s="309"/>
    </row>
    <row r="870" spans="2:39" ht="15" customHeight="1">
      <c r="B870" s="462"/>
      <c r="C870" s="460"/>
      <c r="D870" s="297" t="s">
        <v>529</v>
      </c>
      <c r="E870" s="298">
        <v>0</v>
      </c>
      <c r="F870" s="299">
        <v>0</v>
      </c>
      <c r="G870" s="299">
        <v>16</v>
      </c>
      <c r="H870" s="299">
        <v>16</v>
      </c>
      <c r="I870" s="299">
        <v>13</v>
      </c>
      <c r="J870" s="299">
        <v>25</v>
      </c>
      <c r="K870" s="299">
        <v>17</v>
      </c>
      <c r="L870" s="299">
        <v>7.0000000000000007E-2</v>
      </c>
      <c r="M870" s="299">
        <v>1.99</v>
      </c>
      <c r="N870" s="299">
        <v>2.06</v>
      </c>
      <c r="O870" s="299"/>
      <c r="P870" s="299" t="s">
        <v>515</v>
      </c>
      <c r="Q870" s="299">
        <v>1.5</v>
      </c>
      <c r="R870" s="299">
        <v>12.5</v>
      </c>
      <c r="S870" s="300">
        <v>96</v>
      </c>
      <c r="X870" s="309"/>
      <c r="AC870" s="309"/>
      <c r="AF870" s="309"/>
      <c r="AG870" s="309"/>
      <c r="AH870" s="309"/>
      <c r="AI870" s="309"/>
      <c r="AJ870" s="309"/>
      <c r="AK870" s="309"/>
      <c r="AL870" s="309"/>
      <c r="AM870" s="309"/>
    </row>
    <row r="871" spans="2:39" ht="15" customHeight="1">
      <c r="B871" s="462"/>
      <c r="C871" s="458">
        <v>42669</v>
      </c>
      <c r="D871" s="297" t="s">
        <v>492</v>
      </c>
      <c r="E871" s="298">
        <v>0</v>
      </c>
      <c r="F871" s="299">
        <v>1</v>
      </c>
      <c r="G871" s="299">
        <v>18</v>
      </c>
      <c r="H871" s="299">
        <v>19</v>
      </c>
      <c r="I871" s="299">
        <v>10</v>
      </c>
      <c r="J871" s="299">
        <v>50</v>
      </c>
      <c r="K871" s="299">
        <v>26</v>
      </c>
      <c r="L871" s="299">
        <v>0.13</v>
      </c>
      <c r="M871" s="299">
        <v>1.82</v>
      </c>
      <c r="N871" s="299">
        <v>1.95</v>
      </c>
      <c r="O871" s="299"/>
      <c r="P871" s="299" t="s">
        <v>533</v>
      </c>
      <c r="Q871" s="299">
        <v>1.2</v>
      </c>
      <c r="R871" s="299">
        <v>12.2</v>
      </c>
      <c r="S871" s="300">
        <v>95</v>
      </c>
      <c r="X871" s="309"/>
      <c r="AC871" s="309"/>
      <c r="AF871" s="309"/>
      <c r="AG871" s="309"/>
      <c r="AH871" s="309"/>
      <c r="AI871" s="309"/>
      <c r="AJ871" s="309"/>
      <c r="AK871" s="309"/>
      <c r="AL871" s="309"/>
      <c r="AM871" s="309"/>
    </row>
    <row r="872" spans="2:39" ht="15" customHeight="1">
      <c r="B872" s="462"/>
      <c r="C872" s="459"/>
      <c r="D872" s="297" t="s">
        <v>495</v>
      </c>
      <c r="E872" s="298">
        <v>0</v>
      </c>
      <c r="F872" s="299">
        <v>1</v>
      </c>
      <c r="G872" s="299">
        <v>22</v>
      </c>
      <c r="H872" s="299">
        <v>23</v>
      </c>
      <c r="I872" s="299">
        <v>7</v>
      </c>
      <c r="J872" s="299">
        <v>49</v>
      </c>
      <c r="K872" s="299">
        <v>21</v>
      </c>
      <c r="L872" s="299">
        <v>0.12</v>
      </c>
      <c r="M872" s="299">
        <v>1.81</v>
      </c>
      <c r="N872" s="299">
        <v>1.93</v>
      </c>
      <c r="O872" s="299"/>
      <c r="P872" s="299" t="s">
        <v>533</v>
      </c>
      <c r="Q872" s="299">
        <v>1.9</v>
      </c>
      <c r="R872" s="299">
        <v>12.3</v>
      </c>
      <c r="S872" s="300">
        <v>93</v>
      </c>
      <c r="X872" s="309"/>
      <c r="AC872" s="309"/>
      <c r="AF872" s="309"/>
      <c r="AG872" s="309"/>
      <c r="AH872" s="309"/>
      <c r="AI872" s="309"/>
      <c r="AJ872" s="309"/>
      <c r="AK872" s="309"/>
      <c r="AL872" s="309"/>
      <c r="AM872" s="309"/>
    </row>
    <row r="873" spans="2:39" ht="15" customHeight="1">
      <c r="B873" s="462"/>
      <c r="C873" s="459"/>
      <c r="D873" s="297" t="s">
        <v>497</v>
      </c>
      <c r="E873" s="298">
        <v>0</v>
      </c>
      <c r="F873" s="299">
        <v>1</v>
      </c>
      <c r="G873" s="299">
        <v>25</v>
      </c>
      <c r="H873" s="299">
        <v>26</v>
      </c>
      <c r="I873" s="299">
        <v>4</v>
      </c>
      <c r="J873" s="299">
        <v>50</v>
      </c>
      <c r="K873" s="299">
        <v>22</v>
      </c>
      <c r="L873" s="299">
        <v>0.19</v>
      </c>
      <c r="M873" s="299">
        <v>1.92</v>
      </c>
      <c r="N873" s="299">
        <v>2.11</v>
      </c>
      <c r="O873" s="299"/>
      <c r="P873" s="299" t="s">
        <v>538</v>
      </c>
      <c r="Q873" s="299">
        <v>1.1000000000000001</v>
      </c>
      <c r="R873" s="299">
        <v>12.2</v>
      </c>
      <c r="S873" s="300">
        <v>95</v>
      </c>
      <c r="X873" s="309"/>
      <c r="AC873" s="309"/>
      <c r="AF873" s="309"/>
      <c r="AG873" s="309"/>
      <c r="AH873" s="309"/>
      <c r="AI873" s="309"/>
      <c r="AJ873" s="309"/>
      <c r="AK873" s="309"/>
      <c r="AL873" s="309"/>
      <c r="AM873" s="309"/>
    </row>
    <row r="874" spans="2:39" ht="15" customHeight="1">
      <c r="B874" s="462"/>
      <c r="C874" s="459"/>
      <c r="D874" s="297" t="s">
        <v>500</v>
      </c>
      <c r="E874" s="298" t="s">
        <v>501</v>
      </c>
      <c r="F874" s="299">
        <v>0</v>
      </c>
      <c r="G874" s="299">
        <v>15</v>
      </c>
      <c r="H874" s="299">
        <v>15</v>
      </c>
      <c r="I874" s="299">
        <v>11</v>
      </c>
      <c r="J874" s="299">
        <v>47</v>
      </c>
      <c r="K874" s="299">
        <v>20</v>
      </c>
      <c r="L874" s="299" t="s">
        <v>501</v>
      </c>
      <c r="M874" s="299" t="s">
        <v>501</v>
      </c>
      <c r="N874" s="299" t="s">
        <v>501</v>
      </c>
      <c r="O874" s="299"/>
      <c r="P874" s="299" t="s">
        <v>536</v>
      </c>
      <c r="Q874" s="299">
        <v>0.2</v>
      </c>
      <c r="R874" s="299">
        <v>12.4</v>
      </c>
      <c r="S874" s="300">
        <v>96</v>
      </c>
      <c r="X874" s="309"/>
      <c r="AC874" s="309"/>
      <c r="AF874" s="309"/>
      <c r="AG874" s="309"/>
      <c r="AH874" s="309"/>
      <c r="AI874" s="309"/>
      <c r="AJ874" s="309"/>
      <c r="AK874" s="309"/>
      <c r="AL874" s="309"/>
      <c r="AM874" s="309"/>
    </row>
    <row r="875" spans="2:39" ht="15" customHeight="1">
      <c r="B875" s="462"/>
      <c r="C875" s="459"/>
      <c r="D875" s="297" t="s">
        <v>503</v>
      </c>
      <c r="E875" s="298">
        <v>0</v>
      </c>
      <c r="F875" s="299">
        <v>1</v>
      </c>
      <c r="G875" s="299">
        <v>14</v>
      </c>
      <c r="H875" s="299">
        <v>15</v>
      </c>
      <c r="I875" s="299">
        <v>8</v>
      </c>
      <c r="J875" s="299">
        <v>42</v>
      </c>
      <c r="K875" s="299">
        <v>24</v>
      </c>
      <c r="L875" s="299">
        <v>0.06</v>
      </c>
      <c r="M875" s="299">
        <v>1.91</v>
      </c>
      <c r="N875" s="299">
        <v>1.97</v>
      </c>
      <c r="O875" s="299"/>
      <c r="P875" s="299" t="s">
        <v>493</v>
      </c>
      <c r="Q875" s="299">
        <v>2</v>
      </c>
      <c r="R875" s="299">
        <v>11.8</v>
      </c>
      <c r="S875" s="300">
        <v>95</v>
      </c>
      <c r="X875" s="309"/>
      <c r="AC875" s="309"/>
      <c r="AF875" s="309"/>
      <c r="AG875" s="309"/>
      <c r="AH875" s="309"/>
      <c r="AI875" s="309"/>
      <c r="AJ875" s="309"/>
      <c r="AK875" s="309"/>
      <c r="AL875" s="309"/>
      <c r="AM875" s="309"/>
    </row>
    <row r="876" spans="2:39" ht="15" customHeight="1">
      <c r="B876" s="462"/>
      <c r="C876" s="459"/>
      <c r="D876" s="297" t="s">
        <v>505</v>
      </c>
      <c r="E876" s="298">
        <v>0</v>
      </c>
      <c r="F876" s="299">
        <v>2</v>
      </c>
      <c r="G876" s="299">
        <v>16</v>
      </c>
      <c r="H876" s="299">
        <v>18</v>
      </c>
      <c r="I876" s="299">
        <v>5</v>
      </c>
      <c r="J876" s="299">
        <v>51</v>
      </c>
      <c r="K876" s="299">
        <v>22</v>
      </c>
      <c r="L876" s="299">
        <v>0</v>
      </c>
      <c r="M876" s="299">
        <v>1.93</v>
      </c>
      <c r="N876" s="299">
        <v>1.93</v>
      </c>
      <c r="O876" s="299"/>
      <c r="P876" s="299" t="s">
        <v>493</v>
      </c>
      <c r="Q876" s="299">
        <v>1.6</v>
      </c>
      <c r="R876" s="299">
        <v>11.2</v>
      </c>
      <c r="S876" s="300">
        <v>95</v>
      </c>
      <c r="X876" s="309"/>
      <c r="AC876" s="309"/>
      <c r="AF876" s="309"/>
      <c r="AG876" s="309"/>
      <c r="AH876" s="309"/>
      <c r="AI876" s="309"/>
      <c r="AJ876" s="309"/>
      <c r="AK876" s="309"/>
      <c r="AL876" s="309"/>
      <c r="AM876" s="309"/>
    </row>
    <row r="877" spans="2:39" ht="15" customHeight="1">
      <c r="B877" s="462"/>
      <c r="C877" s="459"/>
      <c r="D877" s="297" t="s">
        <v>508</v>
      </c>
      <c r="E877" s="298">
        <v>0</v>
      </c>
      <c r="F877" s="299">
        <v>4</v>
      </c>
      <c r="G877" s="299">
        <v>16</v>
      </c>
      <c r="H877" s="299">
        <v>20</v>
      </c>
      <c r="I877" s="299">
        <v>6</v>
      </c>
      <c r="J877" s="299">
        <v>64</v>
      </c>
      <c r="K877" s="299">
        <v>28</v>
      </c>
      <c r="L877" s="299">
        <v>0.17</v>
      </c>
      <c r="M877" s="299">
        <v>2.0099999999999998</v>
      </c>
      <c r="N877" s="299">
        <v>2.1800000000000002</v>
      </c>
      <c r="O877" s="299"/>
      <c r="P877" s="299" t="s">
        <v>493</v>
      </c>
      <c r="Q877" s="299">
        <v>1.3</v>
      </c>
      <c r="R877" s="299">
        <v>12.2</v>
      </c>
      <c r="S877" s="300">
        <v>96</v>
      </c>
      <c r="X877" s="309"/>
      <c r="AC877" s="309"/>
      <c r="AF877" s="309"/>
      <c r="AG877" s="309"/>
      <c r="AH877" s="309"/>
      <c r="AI877" s="309"/>
      <c r="AJ877" s="309"/>
      <c r="AK877" s="309"/>
      <c r="AL877" s="309"/>
      <c r="AM877" s="309"/>
    </row>
    <row r="878" spans="2:39" ht="15" customHeight="1">
      <c r="B878" s="462"/>
      <c r="C878" s="459"/>
      <c r="D878" s="297" t="s">
        <v>510</v>
      </c>
      <c r="E878" s="298">
        <v>0</v>
      </c>
      <c r="F878" s="299">
        <v>8</v>
      </c>
      <c r="G878" s="299">
        <v>16</v>
      </c>
      <c r="H878" s="299">
        <v>24</v>
      </c>
      <c r="I878" s="299">
        <v>7</v>
      </c>
      <c r="J878" s="299">
        <v>60</v>
      </c>
      <c r="K878" s="299">
        <v>21</v>
      </c>
      <c r="L878" s="299">
        <v>0.06</v>
      </c>
      <c r="M878" s="299">
        <v>1.87</v>
      </c>
      <c r="N878" s="299">
        <v>1.93</v>
      </c>
      <c r="O878" s="299"/>
      <c r="P878" s="299" t="s">
        <v>498</v>
      </c>
      <c r="Q878" s="299">
        <v>1.6</v>
      </c>
      <c r="R878" s="299">
        <v>13</v>
      </c>
      <c r="S878" s="300">
        <v>94</v>
      </c>
      <c r="X878" s="309"/>
      <c r="AC878" s="309"/>
      <c r="AF878" s="309"/>
      <c r="AG878" s="309"/>
      <c r="AH878" s="309"/>
      <c r="AI878" s="309"/>
      <c r="AJ878" s="309"/>
      <c r="AK878" s="309"/>
      <c r="AL878" s="309"/>
      <c r="AM878" s="309"/>
    </row>
    <row r="879" spans="2:39" ht="15" customHeight="1">
      <c r="B879" s="462"/>
      <c r="C879" s="459"/>
      <c r="D879" s="297" t="s">
        <v>511</v>
      </c>
      <c r="E879" s="298">
        <v>0</v>
      </c>
      <c r="F879" s="299">
        <v>2</v>
      </c>
      <c r="G879" s="299">
        <v>11</v>
      </c>
      <c r="H879" s="299">
        <v>13</v>
      </c>
      <c r="I879" s="299">
        <v>13</v>
      </c>
      <c r="J879" s="299">
        <v>54</v>
      </c>
      <c r="K879" s="299">
        <v>16</v>
      </c>
      <c r="L879" s="299">
        <v>0.01</v>
      </c>
      <c r="M879" s="299">
        <v>1.95</v>
      </c>
      <c r="N879" s="299">
        <v>1.96</v>
      </c>
      <c r="O879" s="299"/>
      <c r="P879" s="299" t="s">
        <v>265</v>
      </c>
      <c r="Q879" s="299">
        <v>0.6</v>
      </c>
      <c r="R879" s="299">
        <v>13.3</v>
      </c>
      <c r="S879" s="300">
        <v>89</v>
      </c>
      <c r="X879" s="309"/>
      <c r="AC879" s="309"/>
      <c r="AF879" s="309"/>
      <c r="AG879" s="309"/>
      <c r="AH879" s="309"/>
      <c r="AI879" s="309"/>
      <c r="AJ879" s="309"/>
      <c r="AK879" s="309"/>
      <c r="AL879" s="309"/>
      <c r="AM879" s="309"/>
    </row>
    <row r="880" spans="2:39" ht="15" customHeight="1" thickBot="1">
      <c r="B880" s="462"/>
      <c r="C880" s="459"/>
      <c r="D880" s="310" t="s">
        <v>512</v>
      </c>
      <c r="E880" s="311">
        <v>0</v>
      </c>
      <c r="F880" s="304">
        <v>3</v>
      </c>
      <c r="G880" s="304">
        <v>11</v>
      </c>
      <c r="H880" s="304">
        <v>14</v>
      </c>
      <c r="I880" s="304">
        <v>15</v>
      </c>
      <c r="J880" s="304">
        <v>45</v>
      </c>
      <c r="K880" s="304">
        <v>17</v>
      </c>
      <c r="L880" s="304">
        <v>0.09</v>
      </c>
      <c r="M880" s="304">
        <v>1.92</v>
      </c>
      <c r="N880" s="304">
        <v>2.0099999999999998</v>
      </c>
      <c r="O880" s="304"/>
      <c r="P880" s="304" t="s">
        <v>506</v>
      </c>
      <c r="Q880" s="304">
        <v>0.8</v>
      </c>
      <c r="R880" s="304">
        <v>14.1</v>
      </c>
      <c r="S880" s="305">
        <v>80</v>
      </c>
      <c r="X880" s="309"/>
      <c r="AC880" s="309"/>
      <c r="AF880" s="309"/>
      <c r="AG880" s="309"/>
      <c r="AH880" s="309"/>
      <c r="AI880" s="309"/>
      <c r="AJ880" s="309"/>
      <c r="AK880" s="309"/>
      <c r="AL880" s="309"/>
      <c r="AM880" s="309"/>
    </row>
    <row r="881" spans="2:39" ht="15" customHeight="1">
      <c r="B881" s="462" t="s">
        <v>537</v>
      </c>
      <c r="C881" s="459"/>
      <c r="D881" s="293" t="s">
        <v>514</v>
      </c>
      <c r="E881" s="294">
        <v>0</v>
      </c>
      <c r="F881" s="295">
        <v>4</v>
      </c>
      <c r="G881" s="295">
        <v>13</v>
      </c>
      <c r="H881" s="295">
        <v>17</v>
      </c>
      <c r="I881" s="295">
        <v>20</v>
      </c>
      <c r="J881" s="295">
        <v>53</v>
      </c>
      <c r="K881" s="295">
        <v>17</v>
      </c>
      <c r="L881" s="295">
        <v>0.36</v>
      </c>
      <c r="M881" s="295">
        <v>1.86</v>
      </c>
      <c r="N881" s="295">
        <v>2.2200000000000002</v>
      </c>
      <c r="O881" s="295"/>
      <c r="P881" s="295" t="s">
        <v>538</v>
      </c>
      <c r="Q881" s="295">
        <v>1</v>
      </c>
      <c r="R881" s="295">
        <v>17.2</v>
      </c>
      <c r="S881" s="296">
        <v>72</v>
      </c>
      <c r="X881" s="309"/>
      <c r="AC881" s="309"/>
      <c r="AF881" s="309"/>
      <c r="AG881" s="309"/>
      <c r="AH881" s="309"/>
      <c r="AI881" s="309"/>
      <c r="AJ881" s="309"/>
      <c r="AK881" s="309"/>
      <c r="AL881" s="309"/>
      <c r="AM881" s="309"/>
    </row>
    <row r="882" spans="2:39" ht="15" customHeight="1">
      <c r="B882" s="462"/>
      <c r="C882" s="459"/>
      <c r="D882" s="297" t="s">
        <v>516</v>
      </c>
      <c r="E882" s="298">
        <v>0</v>
      </c>
      <c r="F882" s="299">
        <v>4</v>
      </c>
      <c r="G882" s="299">
        <v>16</v>
      </c>
      <c r="H882" s="299">
        <v>20</v>
      </c>
      <c r="I882" s="299">
        <v>30</v>
      </c>
      <c r="J882" s="299">
        <v>42</v>
      </c>
      <c r="K882" s="299">
        <v>18</v>
      </c>
      <c r="L882" s="299">
        <v>0</v>
      </c>
      <c r="M882" s="299">
        <v>1.96</v>
      </c>
      <c r="N882" s="299">
        <v>1.96</v>
      </c>
      <c r="O882" s="299"/>
      <c r="P882" s="299" t="s">
        <v>506</v>
      </c>
      <c r="Q882" s="299">
        <v>1.3</v>
      </c>
      <c r="R882" s="299">
        <v>20.2</v>
      </c>
      <c r="S882" s="300">
        <v>67</v>
      </c>
      <c r="X882" s="309"/>
      <c r="AC882" s="309"/>
      <c r="AF882" s="309"/>
      <c r="AG882" s="309"/>
      <c r="AH882" s="309"/>
      <c r="AI882" s="309"/>
      <c r="AJ882" s="309"/>
      <c r="AK882" s="309"/>
      <c r="AL882" s="309"/>
      <c r="AM882" s="309"/>
    </row>
    <row r="883" spans="2:39" ht="15" customHeight="1">
      <c r="B883" s="462"/>
      <c r="C883" s="459"/>
      <c r="D883" s="297" t="s">
        <v>517</v>
      </c>
      <c r="E883" s="298">
        <v>0</v>
      </c>
      <c r="F883" s="299">
        <v>2</v>
      </c>
      <c r="G883" s="299">
        <v>13</v>
      </c>
      <c r="H883" s="299">
        <v>15</v>
      </c>
      <c r="I883" s="299">
        <v>40</v>
      </c>
      <c r="J883" s="299">
        <v>35</v>
      </c>
      <c r="K883" s="299">
        <v>15</v>
      </c>
      <c r="L883" s="299">
        <v>0.1</v>
      </c>
      <c r="M883" s="299">
        <v>1.94</v>
      </c>
      <c r="N883" s="299">
        <v>2.04</v>
      </c>
      <c r="O883" s="299"/>
      <c r="P883" s="299" t="s">
        <v>531</v>
      </c>
      <c r="Q883" s="299">
        <v>0.5</v>
      </c>
      <c r="R883" s="299">
        <v>22.4</v>
      </c>
      <c r="S883" s="300">
        <v>57</v>
      </c>
      <c r="X883" s="309"/>
      <c r="AC883" s="309"/>
      <c r="AF883" s="309"/>
      <c r="AG883" s="309"/>
      <c r="AH883" s="309"/>
      <c r="AI883" s="309"/>
      <c r="AJ883" s="309"/>
      <c r="AK883" s="309"/>
      <c r="AL883" s="309"/>
      <c r="AM883" s="309"/>
    </row>
    <row r="884" spans="2:39" ht="15" customHeight="1">
      <c r="B884" s="462"/>
      <c r="C884" s="459"/>
      <c r="D884" s="297" t="s">
        <v>519</v>
      </c>
      <c r="E884" s="298">
        <v>0</v>
      </c>
      <c r="F884" s="299">
        <v>1</v>
      </c>
      <c r="G884" s="299">
        <v>11</v>
      </c>
      <c r="H884" s="299">
        <v>12</v>
      </c>
      <c r="I884" s="299">
        <v>45</v>
      </c>
      <c r="J884" s="299">
        <v>18</v>
      </c>
      <c r="K884" s="299">
        <v>14</v>
      </c>
      <c r="L884" s="299">
        <v>0.22</v>
      </c>
      <c r="M884" s="299">
        <v>1.93</v>
      </c>
      <c r="N884" s="299">
        <v>2.15</v>
      </c>
      <c r="O884" s="299"/>
      <c r="P884" s="299" t="s">
        <v>534</v>
      </c>
      <c r="Q884" s="299">
        <v>0.6</v>
      </c>
      <c r="R884" s="299">
        <v>23.4</v>
      </c>
      <c r="S884" s="300">
        <v>51</v>
      </c>
      <c r="X884" s="309"/>
      <c r="AC884" s="309"/>
      <c r="AF884" s="309"/>
      <c r="AG884" s="309"/>
      <c r="AH884" s="309"/>
      <c r="AI884" s="309"/>
      <c r="AJ884" s="309"/>
      <c r="AK884" s="309"/>
      <c r="AL884" s="309"/>
      <c r="AM884" s="309"/>
    </row>
    <row r="885" spans="2:39" ht="15" customHeight="1">
      <c r="B885" s="462"/>
      <c r="C885" s="459"/>
      <c r="D885" s="297" t="s">
        <v>520</v>
      </c>
      <c r="E885" s="298">
        <v>0</v>
      </c>
      <c r="F885" s="299">
        <v>0</v>
      </c>
      <c r="G885" s="299">
        <v>9</v>
      </c>
      <c r="H885" s="299">
        <v>9</v>
      </c>
      <c r="I885" s="299">
        <v>49</v>
      </c>
      <c r="J885" s="299">
        <v>23</v>
      </c>
      <c r="K885" s="299">
        <v>11</v>
      </c>
      <c r="L885" s="299">
        <v>0.11</v>
      </c>
      <c r="M885" s="299">
        <v>1.94</v>
      </c>
      <c r="N885" s="299">
        <v>2.0499999999999998</v>
      </c>
      <c r="O885" s="299"/>
      <c r="P885" s="299" t="s">
        <v>518</v>
      </c>
      <c r="Q885" s="299">
        <v>1.3</v>
      </c>
      <c r="R885" s="299">
        <v>25.2</v>
      </c>
      <c r="S885" s="300">
        <v>53</v>
      </c>
      <c r="X885" s="309"/>
      <c r="AC885" s="309"/>
      <c r="AF885" s="309"/>
      <c r="AG885" s="309"/>
      <c r="AH885" s="309"/>
      <c r="AI885" s="309"/>
      <c r="AJ885" s="309"/>
      <c r="AK885" s="309"/>
      <c r="AL885" s="309"/>
      <c r="AM885" s="309"/>
    </row>
    <row r="886" spans="2:39" ht="15" customHeight="1">
      <c r="B886" s="462"/>
      <c r="C886" s="459"/>
      <c r="D886" s="297" t="s">
        <v>521</v>
      </c>
      <c r="E886" s="298">
        <v>0</v>
      </c>
      <c r="F886" s="299">
        <v>0</v>
      </c>
      <c r="G886" s="299">
        <v>8</v>
      </c>
      <c r="H886" s="299">
        <v>8</v>
      </c>
      <c r="I886" s="299">
        <v>53</v>
      </c>
      <c r="J886" s="299">
        <v>19</v>
      </c>
      <c r="K886" s="299">
        <v>12</v>
      </c>
      <c r="L886" s="299">
        <v>0.14000000000000001</v>
      </c>
      <c r="M886" s="299">
        <v>1.98</v>
      </c>
      <c r="N886" s="299">
        <v>2.12</v>
      </c>
      <c r="O886" s="299"/>
      <c r="P886" s="299" t="s">
        <v>515</v>
      </c>
      <c r="Q886" s="299">
        <v>1.8</v>
      </c>
      <c r="R886" s="299">
        <v>24</v>
      </c>
      <c r="S886" s="300">
        <v>55</v>
      </c>
      <c r="X886" s="309"/>
      <c r="AC886" s="309"/>
      <c r="AF886" s="309"/>
      <c r="AG886" s="309"/>
      <c r="AH886" s="309"/>
      <c r="AI886" s="309"/>
      <c r="AJ886" s="309"/>
      <c r="AK886" s="309"/>
      <c r="AL886" s="309"/>
      <c r="AM886" s="309"/>
    </row>
    <row r="887" spans="2:39" ht="15" customHeight="1">
      <c r="B887" s="462"/>
      <c r="C887" s="459"/>
      <c r="D887" s="297" t="s">
        <v>522</v>
      </c>
      <c r="E887" s="298">
        <v>0</v>
      </c>
      <c r="F887" s="299">
        <v>0</v>
      </c>
      <c r="G887" s="299">
        <v>14</v>
      </c>
      <c r="H887" s="299">
        <v>14</v>
      </c>
      <c r="I887" s="299">
        <v>46</v>
      </c>
      <c r="J887" s="299">
        <v>23</v>
      </c>
      <c r="K887" s="299">
        <v>15</v>
      </c>
      <c r="L887" s="299">
        <v>0.02</v>
      </c>
      <c r="M887" s="299">
        <v>1.99</v>
      </c>
      <c r="N887" s="299">
        <v>2.0099999999999998</v>
      </c>
      <c r="O887" s="299"/>
      <c r="P887" s="299" t="s">
        <v>518</v>
      </c>
      <c r="Q887" s="299">
        <v>1.1000000000000001</v>
      </c>
      <c r="R887" s="299">
        <v>20</v>
      </c>
      <c r="S887" s="300">
        <v>66</v>
      </c>
      <c r="X887" s="309"/>
      <c r="AC887" s="309"/>
      <c r="AF887" s="309"/>
      <c r="AG887" s="309"/>
      <c r="AH887" s="309"/>
      <c r="AI887" s="309"/>
      <c r="AJ887" s="309"/>
      <c r="AK887" s="309"/>
      <c r="AL887" s="309"/>
      <c r="AM887" s="309"/>
    </row>
    <row r="888" spans="2:39" ht="15" customHeight="1">
      <c r="B888" s="462"/>
      <c r="C888" s="459"/>
      <c r="D888" s="297" t="s">
        <v>523</v>
      </c>
      <c r="E888" s="298">
        <v>1</v>
      </c>
      <c r="F888" s="299">
        <v>1</v>
      </c>
      <c r="G888" s="299">
        <v>21</v>
      </c>
      <c r="H888" s="299">
        <v>22</v>
      </c>
      <c r="I888" s="299">
        <v>34</v>
      </c>
      <c r="J888" s="299">
        <v>42</v>
      </c>
      <c r="K888" s="299">
        <v>26</v>
      </c>
      <c r="L888" s="299">
        <v>0.11</v>
      </c>
      <c r="M888" s="299">
        <v>1.97</v>
      </c>
      <c r="N888" s="299">
        <v>2.08</v>
      </c>
      <c r="O888" s="299"/>
      <c r="P888" s="299" t="s">
        <v>506</v>
      </c>
      <c r="Q888" s="299">
        <v>1.4</v>
      </c>
      <c r="R888" s="299">
        <v>19.7</v>
      </c>
      <c r="S888" s="300">
        <v>70</v>
      </c>
      <c r="X888" s="309"/>
      <c r="AC888" s="309"/>
      <c r="AF888" s="309"/>
      <c r="AG888" s="309"/>
      <c r="AH888" s="309"/>
      <c r="AI888" s="309"/>
      <c r="AJ888" s="309"/>
      <c r="AK888" s="309"/>
      <c r="AL888" s="309"/>
      <c r="AM888" s="309"/>
    </row>
    <row r="889" spans="2:39" ht="15" customHeight="1">
      <c r="B889" s="462"/>
      <c r="C889" s="459"/>
      <c r="D889" s="297" t="s">
        <v>524</v>
      </c>
      <c r="E889" s="298">
        <v>0</v>
      </c>
      <c r="F889" s="299">
        <v>0</v>
      </c>
      <c r="G889" s="299">
        <v>17</v>
      </c>
      <c r="H889" s="299">
        <v>17</v>
      </c>
      <c r="I889" s="299">
        <v>27</v>
      </c>
      <c r="J889" s="299">
        <v>31</v>
      </c>
      <c r="K889" s="299">
        <v>23</v>
      </c>
      <c r="L889" s="299">
        <v>0.08</v>
      </c>
      <c r="M889" s="299">
        <v>2.0299999999999998</v>
      </c>
      <c r="N889" s="299">
        <v>2.11</v>
      </c>
      <c r="O889" s="299"/>
      <c r="P889" s="299" t="s">
        <v>498</v>
      </c>
      <c r="Q889" s="299">
        <v>1.9</v>
      </c>
      <c r="R889" s="299">
        <v>18.8</v>
      </c>
      <c r="S889" s="300">
        <v>68</v>
      </c>
      <c r="X889" s="309"/>
      <c r="AC889" s="309"/>
      <c r="AF889" s="309"/>
      <c r="AG889" s="309"/>
      <c r="AH889" s="309"/>
      <c r="AI889" s="309"/>
      <c r="AJ889" s="309"/>
      <c r="AK889" s="309"/>
      <c r="AL889" s="309"/>
      <c r="AM889" s="309"/>
    </row>
    <row r="890" spans="2:39" ht="15" customHeight="1">
      <c r="B890" s="462"/>
      <c r="C890" s="459"/>
      <c r="D890" s="297" t="s">
        <v>525</v>
      </c>
      <c r="E890" s="298">
        <v>0</v>
      </c>
      <c r="F890" s="299">
        <v>0</v>
      </c>
      <c r="G890" s="299">
        <v>14</v>
      </c>
      <c r="H890" s="299">
        <v>14</v>
      </c>
      <c r="I890" s="299">
        <v>28</v>
      </c>
      <c r="J890" s="299">
        <v>23</v>
      </c>
      <c r="K890" s="299">
        <v>17</v>
      </c>
      <c r="L890" s="299">
        <v>0.04</v>
      </c>
      <c r="M890" s="299">
        <v>2</v>
      </c>
      <c r="N890" s="299">
        <v>2.04</v>
      </c>
      <c r="O890" s="299"/>
      <c r="P890" s="299" t="s">
        <v>506</v>
      </c>
      <c r="Q890" s="299">
        <v>1.7</v>
      </c>
      <c r="R890" s="299">
        <v>17.399999999999999</v>
      </c>
      <c r="S890" s="300">
        <v>78</v>
      </c>
      <c r="X890" s="309"/>
      <c r="AC890" s="309"/>
      <c r="AF890" s="309"/>
      <c r="AG890" s="309"/>
      <c r="AH890" s="309"/>
      <c r="AI890" s="309"/>
      <c r="AJ890" s="309"/>
      <c r="AK890" s="309"/>
      <c r="AL890" s="309"/>
      <c r="AM890" s="309"/>
    </row>
    <row r="891" spans="2:39" ht="15" customHeight="1">
      <c r="B891" s="462"/>
      <c r="C891" s="459"/>
      <c r="D891" s="297" t="s">
        <v>526</v>
      </c>
      <c r="E891" s="298">
        <v>0</v>
      </c>
      <c r="F891" s="299">
        <v>0</v>
      </c>
      <c r="G891" s="299">
        <v>14</v>
      </c>
      <c r="H891" s="299">
        <v>14</v>
      </c>
      <c r="I891" s="299">
        <v>29</v>
      </c>
      <c r="J891" s="299">
        <v>20</v>
      </c>
      <c r="K891" s="299">
        <v>7</v>
      </c>
      <c r="L891" s="299">
        <v>0.03</v>
      </c>
      <c r="M891" s="299">
        <v>1.98</v>
      </c>
      <c r="N891" s="299">
        <v>2.0099999999999998</v>
      </c>
      <c r="O891" s="299"/>
      <c r="P891" s="299" t="s">
        <v>498</v>
      </c>
      <c r="Q891" s="299">
        <v>1.2</v>
      </c>
      <c r="R891" s="299">
        <v>16.899999999999999</v>
      </c>
      <c r="S891" s="300">
        <v>82</v>
      </c>
      <c r="X891" s="309"/>
      <c r="AC891" s="309"/>
      <c r="AF891" s="309"/>
      <c r="AG891" s="309"/>
      <c r="AH891" s="309"/>
      <c r="AI891" s="309"/>
      <c r="AJ891" s="309"/>
      <c r="AK891" s="309"/>
      <c r="AL891" s="309"/>
      <c r="AM891" s="309"/>
    </row>
    <row r="892" spans="2:39" ht="15" customHeight="1">
      <c r="B892" s="462"/>
      <c r="C892" s="459"/>
      <c r="D892" s="297" t="s">
        <v>527</v>
      </c>
      <c r="E892" s="298">
        <v>0</v>
      </c>
      <c r="F892" s="299">
        <v>0</v>
      </c>
      <c r="G892" s="299">
        <v>14</v>
      </c>
      <c r="H892" s="299">
        <v>14</v>
      </c>
      <c r="I892" s="299">
        <v>25</v>
      </c>
      <c r="J892" s="299">
        <v>14</v>
      </c>
      <c r="K892" s="299">
        <v>12</v>
      </c>
      <c r="L892" s="299">
        <v>0.02</v>
      </c>
      <c r="M892" s="299">
        <v>2.0299999999999998</v>
      </c>
      <c r="N892" s="299">
        <v>2.0499999999999998</v>
      </c>
      <c r="O892" s="299"/>
      <c r="P892" s="299" t="s">
        <v>539</v>
      </c>
      <c r="Q892" s="299">
        <v>2.5</v>
      </c>
      <c r="R892" s="299">
        <v>18.100000000000001</v>
      </c>
      <c r="S892" s="300">
        <v>91</v>
      </c>
      <c r="X892" s="309"/>
      <c r="AC892" s="309"/>
      <c r="AF892" s="309"/>
      <c r="AG892" s="309"/>
      <c r="AH892" s="309"/>
      <c r="AI892" s="309"/>
      <c r="AJ892" s="309"/>
      <c r="AK892" s="309"/>
      <c r="AL892" s="309"/>
      <c r="AM892" s="309"/>
    </row>
    <row r="893" spans="2:39" ht="15" customHeight="1">
      <c r="B893" s="462"/>
      <c r="C893" s="459"/>
      <c r="D893" s="297" t="s">
        <v>528</v>
      </c>
      <c r="E893" s="298">
        <v>0</v>
      </c>
      <c r="F893" s="299">
        <v>0</v>
      </c>
      <c r="G893" s="299">
        <v>13</v>
      </c>
      <c r="H893" s="299">
        <v>13</v>
      </c>
      <c r="I893" s="299">
        <v>23</v>
      </c>
      <c r="J893" s="299">
        <v>18</v>
      </c>
      <c r="K893" s="299">
        <v>12</v>
      </c>
      <c r="L893" s="299">
        <v>0.08</v>
      </c>
      <c r="M893" s="299">
        <v>2.0099999999999998</v>
      </c>
      <c r="N893" s="299">
        <v>2.09</v>
      </c>
      <c r="O893" s="299"/>
      <c r="P893" s="299" t="s">
        <v>498</v>
      </c>
      <c r="Q893" s="299">
        <v>1</v>
      </c>
      <c r="R893" s="299">
        <v>16.899999999999999</v>
      </c>
      <c r="S893" s="300">
        <v>94</v>
      </c>
      <c r="X893" s="309"/>
      <c r="AC893" s="309"/>
      <c r="AF893" s="309"/>
      <c r="AG893" s="309"/>
      <c r="AH893" s="309"/>
      <c r="AI893" s="309"/>
      <c r="AJ893" s="309"/>
      <c r="AK893" s="309"/>
      <c r="AL893" s="309"/>
      <c r="AM893" s="309"/>
    </row>
    <row r="894" spans="2:39" ht="15" customHeight="1">
      <c r="B894" s="462"/>
      <c r="C894" s="460"/>
      <c r="D894" s="297" t="s">
        <v>529</v>
      </c>
      <c r="E894" s="298">
        <v>0</v>
      </c>
      <c r="F894" s="299">
        <v>0</v>
      </c>
      <c r="G894" s="299">
        <v>16</v>
      </c>
      <c r="H894" s="299">
        <v>16</v>
      </c>
      <c r="I894" s="299">
        <v>14</v>
      </c>
      <c r="J894" s="299">
        <v>20</v>
      </c>
      <c r="K894" s="299">
        <v>14</v>
      </c>
      <c r="L894" s="299">
        <v>0.06</v>
      </c>
      <c r="M894" s="299">
        <v>2.0099999999999998</v>
      </c>
      <c r="N894" s="299">
        <v>2.0699999999999998</v>
      </c>
      <c r="O894" s="299"/>
      <c r="P894" s="299" t="s">
        <v>493</v>
      </c>
      <c r="Q894" s="299">
        <v>2.7</v>
      </c>
      <c r="R894" s="299">
        <v>16.899999999999999</v>
      </c>
      <c r="S894" s="300">
        <v>94</v>
      </c>
      <c r="X894" s="309"/>
      <c r="AC894" s="309"/>
      <c r="AF894" s="309"/>
      <c r="AG894" s="309"/>
      <c r="AH894" s="309"/>
      <c r="AI894" s="309"/>
      <c r="AJ894" s="309"/>
      <c r="AK894" s="309"/>
      <c r="AL894" s="309"/>
      <c r="AM894" s="309"/>
    </row>
    <row r="895" spans="2:39" ht="15" customHeight="1">
      <c r="B895" s="462"/>
      <c r="C895" s="458">
        <v>42670</v>
      </c>
      <c r="D895" s="297" t="s">
        <v>492</v>
      </c>
      <c r="E895" s="298">
        <v>0</v>
      </c>
      <c r="F895" s="299">
        <v>0</v>
      </c>
      <c r="G895" s="299">
        <v>9</v>
      </c>
      <c r="H895" s="299">
        <v>9</v>
      </c>
      <c r="I895" s="299">
        <v>19</v>
      </c>
      <c r="J895" s="299">
        <v>22</v>
      </c>
      <c r="K895" s="299">
        <v>11</v>
      </c>
      <c r="L895" s="299">
        <v>0.04</v>
      </c>
      <c r="M895" s="299">
        <v>2.0699999999999998</v>
      </c>
      <c r="N895" s="299">
        <v>2.11</v>
      </c>
      <c r="O895" s="299"/>
      <c r="P895" s="299" t="s">
        <v>518</v>
      </c>
      <c r="Q895" s="299">
        <v>0.9</v>
      </c>
      <c r="R895" s="299">
        <v>16.5</v>
      </c>
      <c r="S895" s="300">
        <v>95</v>
      </c>
      <c r="X895" s="309"/>
      <c r="AC895" s="309"/>
      <c r="AF895" s="309"/>
      <c r="AG895" s="309"/>
      <c r="AH895" s="309"/>
      <c r="AI895" s="309"/>
      <c r="AJ895" s="309"/>
      <c r="AK895" s="309"/>
      <c r="AL895" s="309"/>
      <c r="AM895" s="309"/>
    </row>
    <row r="896" spans="2:39" ht="15" customHeight="1">
      <c r="B896" s="462"/>
      <c r="C896" s="459"/>
      <c r="D896" s="297" t="s">
        <v>495</v>
      </c>
      <c r="E896" s="298">
        <v>0</v>
      </c>
      <c r="F896" s="299">
        <v>0</v>
      </c>
      <c r="G896" s="299">
        <v>9</v>
      </c>
      <c r="H896" s="299">
        <v>9</v>
      </c>
      <c r="I896" s="299">
        <v>23</v>
      </c>
      <c r="J896" s="299">
        <v>13</v>
      </c>
      <c r="K896" s="299">
        <v>12</v>
      </c>
      <c r="L896" s="299">
        <v>0.02</v>
      </c>
      <c r="M896" s="299">
        <v>2.04</v>
      </c>
      <c r="N896" s="299">
        <v>2.06</v>
      </c>
      <c r="O896" s="299"/>
      <c r="P896" s="299" t="s">
        <v>506</v>
      </c>
      <c r="Q896" s="299">
        <v>1.1000000000000001</v>
      </c>
      <c r="R896" s="299">
        <v>16.2</v>
      </c>
      <c r="S896" s="300">
        <v>96</v>
      </c>
      <c r="X896" s="309"/>
      <c r="AC896" s="309"/>
      <c r="AF896" s="309"/>
      <c r="AG896" s="309"/>
      <c r="AH896" s="309"/>
      <c r="AI896" s="309"/>
      <c r="AJ896" s="309"/>
      <c r="AK896" s="309"/>
      <c r="AL896" s="309"/>
      <c r="AM896" s="309"/>
    </row>
    <row r="897" spans="2:39" ht="15" customHeight="1">
      <c r="B897" s="462"/>
      <c r="C897" s="459"/>
      <c r="D897" s="297" t="s">
        <v>497</v>
      </c>
      <c r="E897" s="298">
        <v>0</v>
      </c>
      <c r="F897" s="299">
        <v>0</v>
      </c>
      <c r="G897" s="299">
        <v>11</v>
      </c>
      <c r="H897" s="299">
        <v>11</v>
      </c>
      <c r="I897" s="299">
        <v>18</v>
      </c>
      <c r="J897" s="299">
        <v>15</v>
      </c>
      <c r="K897" s="299">
        <v>8</v>
      </c>
      <c r="L897" s="299">
        <v>0</v>
      </c>
      <c r="M897" s="299">
        <v>2.0699999999999998</v>
      </c>
      <c r="N897" s="299">
        <v>2.0699999999999998</v>
      </c>
      <c r="O897" s="299"/>
      <c r="P897" s="299" t="s">
        <v>498</v>
      </c>
      <c r="Q897" s="299">
        <v>2.2000000000000002</v>
      </c>
      <c r="R897" s="299">
        <v>15.4</v>
      </c>
      <c r="S897" s="300">
        <v>97</v>
      </c>
      <c r="X897" s="309"/>
      <c r="AC897" s="309"/>
      <c r="AF897" s="309"/>
      <c r="AG897" s="309"/>
      <c r="AH897" s="309"/>
      <c r="AI897" s="309"/>
      <c r="AJ897" s="309"/>
      <c r="AK897" s="309"/>
      <c r="AL897" s="309"/>
      <c r="AM897" s="309"/>
    </row>
    <row r="898" spans="2:39" ht="15" customHeight="1">
      <c r="B898" s="462"/>
      <c r="C898" s="459"/>
      <c r="D898" s="297" t="s">
        <v>500</v>
      </c>
      <c r="E898" s="298">
        <v>0</v>
      </c>
      <c r="F898" s="299">
        <v>0</v>
      </c>
      <c r="G898" s="299">
        <v>11</v>
      </c>
      <c r="H898" s="299">
        <v>11</v>
      </c>
      <c r="I898" s="299">
        <v>15</v>
      </c>
      <c r="J898" s="299">
        <v>11</v>
      </c>
      <c r="K898" s="299">
        <v>8</v>
      </c>
      <c r="L898" s="299">
        <v>0.02</v>
      </c>
      <c r="M898" s="299">
        <v>2.0699999999999998</v>
      </c>
      <c r="N898" s="299">
        <v>2.09</v>
      </c>
      <c r="O898" s="299"/>
      <c r="P898" s="299" t="s">
        <v>498</v>
      </c>
      <c r="Q898" s="299">
        <v>1</v>
      </c>
      <c r="R898" s="299">
        <v>14.3</v>
      </c>
      <c r="S898" s="300">
        <v>97</v>
      </c>
      <c r="X898" s="309"/>
      <c r="AC898" s="309"/>
      <c r="AF898" s="309"/>
      <c r="AG898" s="309"/>
      <c r="AH898" s="309"/>
      <c r="AI898" s="309"/>
      <c r="AJ898" s="309"/>
      <c r="AK898" s="309"/>
      <c r="AL898" s="309"/>
      <c r="AM898" s="309"/>
    </row>
    <row r="899" spans="2:39" ht="15" customHeight="1">
      <c r="B899" s="462"/>
      <c r="C899" s="459"/>
      <c r="D899" s="297" t="s">
        <v>503</v>
      </c>
      <c r="E899" s="298">
        <v>0</v>
      </c>
      <c r="F899" s="299">
        <v>1</v>
      </c>
      <c r="G899" s="299">
        <v>15</v>
      </c>
      <c r="H899" s="299">
        <v>16</v>
      </c>
      <c r="I899" s="299">
        <v>11</v>
      </c>
      <c r="J899" s="299">
        <v>10</v>
      </c>
      <c r="K899" s="299">
        <v>10</v>
      </c>
      <c r="L899" s="299">
        <v>0.02</v>
      </c>
      <c r="M899" s="299">
        <v>2.0699999999999998</v>
      </c>
      <c r="N899" s="299">
        <v>2.09</v>
      </c>
      <c r="O899" s="299"/>
      <c r="P899" s="299" t="s">
        <v>539</v>
      </c>
      <c r="Q899" s="299">
        <v>1.1000000000000001</v>
      </c>
      <c r="R899" s="299">
        <v>12.9</v>
      </c>
      <c r="S899" s="300">
        <v>98</v>
      </c>
      <c r="X899" s="309"/>
      <c r="AC899" s="309"/>
      <c r="AF899" s="309"/>
      <c r="AG899" s="309"/>
      <c r="AH899" s="309"/>
      <c r="AI899" s="309"/>
      <c r="AJ899" s="309"/>
      <c r="AK899" s="309"/>
      <c r="AL899" s="309"/>
      <c r="AM899" s="309"/>
    </row>
    <row r="900" spans="2:39" ht="15" customHeight="1">
      <c r="B900" s="462"/>
      <c r="C900" s="459"/>
      <c r="D900" s="297" t="s">
        <v>505</v>
      </c>
      <c r="E900" s="298">
        <v>0</v>
      </c>
      <c r="F900" s="299">
        <v>0</v>
      </c>
      <c r="G900" s="299">
        <v>14</v>
      </c>
      <c r="H900" s="299">
        <v>14</v>
      </c>
      <c r="I900" s="299">
        <v>15</v>
      </c>
      <c r="J900" s="299">
        <v>10</v>
      </c>
      <c r="K900" s="299">
        <v>10</v>
      </c>
      <c r="L900" s="299">
        <v>0</v>
      </c>
      <c r="M900" s="299">
        <v>2.17</v>
      </c>
      <c r="N900" s="299">
        <v>2.17</v>
      </c>
      <c r="O900" s="299"/>
      <c r="P900" s="299" t="s">
        <v>530</v>
      </c>
      <c r="Q900" s="299">
        <v>0.4</v>
      </c>
      <c r="R900" s="299">
        <v>13.1</v>
      </c>
      <c r="S900" s="300">
        <v>98</v>
      </c>
      <c r="X900" s="309"/>
      <c r="AC900" s="309"/>
      <c r="AF900" s="309"/>
      <c r="AG900" s="309"/>
      <c r="AH900" s="309"/>
      <c r="AI900" s="309"/>
      <c r="AJ900" s="309"/>
      <c r="AK900" s="309"/>
      <c r="AL900" s="309"/>
      <c r="AM900" s="309"/>
    </row>
    <row r="901" spans="2:39" ht="15" customHeight="1">
      <c r="B901" s="462"/>
      <c r="C901" s="459"/>
      <c r="D901" s="297" t="s">
        <v>508</v>
      </c>
      <c r="E901" s="298">
        <v>0</v>
      </c>
      <c r="F901" s="299">
        <v>1</v>
      </c>
      <c r="G901" s="299">
        <v>20</v>
      </c>
      <c r="H901" s="299">
        <v>21</v>
      </c>
      <c r="I901" s="299">
        <v>14</v>
      </c>
      <c r="J901" s="299">
        <v>20</v>
      </c>
      <c r="K901" s="299">
        <v>8</v>
      </c>
      <c r="L901" s="299">
        <v>0.01</v>
      </c>
      <c r="M901" s="299">
        <v>2.15</v>
      </c>
      <c r="N901" s="299">
        <v>2.16</v>
      </c>
      <c r="O901" s="299"/>
      <c r="P901" s="299" t="s">
        <v>531</v>
      </c>
      <c r="Q901" s="299">
        <v>0.8</v>
      </c>
      <c r="R901" s="299">
        <v>13.5</v>
      </c>
      <c r="S901" s="300">
        <v>98</v>
      </c>
      <c r="X901" s="309"/>
      <c r="AC901" s="309"/>
      <c r="AF901" s="309"/>
      <c r="AG901" s="309"/>
      <c r="AH901" s="309"/>
      <c r="AI901" s="309"/>
      <c r="AJ901" s="309"/>
      <c r="AK901" s="309"/>
      <c r="AL901" s="309"/>
      <c r="AM901" s="309"/>
    </row>
    <row r="902" spans="2:39" ht="15" customHeight="1">
      <c r="B902" s="462"/>
      <c r="C902" s="459"/>
      <c r="D902" s="297" t="s">
        <v>510</v>
      </c>
      <c r="E902" s="298">
        <v>0</v>
      </c>
      <c r="F902" s="299">
        <v>2</v>
      </c>
      <c r="G902" s="299">
        <v>20</v>
      </c>
      <c r="H902" s="299">
        <v>22</v>
      </c>
      <c r="I902" s="299">
        <v>20</v>
      </c>
      <c r="J902" s="299">
        <v>18</v>
      </c>
      <c r="K902" s="299">
        <v>7</v>
      </c>
      <c r="L902" s="299">
        <v>0</v>
      </c>
      <c r="M902" s="299">
        <v>2.0099999999999998</v>
      </c>
      <c r="N902" s="299">
        <v>2.0099999999999998</v>
      </c>
      <c r="O902" s="299"/>
      <c r="P902" s="299" t="s">
        <v>506</v>
      </c>
      <c r="Q902" s="299">
        <v>2.4</v>
      </c>
      <c r="R902" s="299">
        <v>16.7</v>
      </c>
      <c r="S902" s="300">
        <v>90</v>
      </c>
      <c r="X902" s="309"/>
      <c r="AC902" s="309"/>
      <c r="AF902" s="309"/>
      <c r="AG902" s="309"/>
      <c r="AH902" s="309"/>
      <c r="AI902" s="309"/>
      <c r="AJ902" s="309"/>
      <c r="AK902" s="309"/>
      <c r="AL902" s="309"/>
      <c r="AM902" s="309"/>
    </row>
    <row r="903" spans="2:39" ht="15" customHeight="1">
      <c r="B903" s="462"/>
      <c r="C903" s="459"/>
      <c r="D903" s="297" t="s">
        <v>511</v>
      </c>
      <c r="E903" s="298">
        <v>0</v>
      </c>
      <c r="F903" s="299">
        <v>1</v>
      </c>
      <c r="G903" s="299">
        <v>13</v>
      </c>
      <c r="H903" s="299">
        <v>14</v>
      </c>
      <c r="I903" s="299">
        <v>33</v>
      </c>
      <c r="J903" s="299">
        <v>18</v>
      </c>
      <c r="K903" s="299">
        <v>12</v>
      </c>
      <c r="L903" s="299">
        <v>0.02</v>
      </c>
      <c r="M903" s="299">
        <v>2</v>
      </c>
      <c r="N903" s="299">
        <v>2.02</v>
      </c>
      <c r="O903" s="299"/>
      <c r="P903" s="299" t="s">
        <v>498</v>
      </c>
      <c r="Q903" s="299">
        <v>6.1</v>
      </c>
      <c r="R903" s="299">
        <v>18.5</v>
      </c>
      <c r="S903" s="300">
        <v>51</v>
      </c>
      <c r="X903" s="309"/>
      <c r="AC903" s="309"/>
      <c r="AF903" s="309"/>
      <c r="AG903" s="309"/>
      <c r="AH903" s="309"/>
      <c r="AI903" s="309"/>
      <c r="AJ903" s="309"/>
      <c r="AK903" s="309"/>
      <c r="AL903" s="309"/>
      <c r="AM903" s="309"/>
    </row>
    <row r="904" spans="2:39" ht="15" customHeight="1" thickBot="1">
      <c r="B904" s="462"/>
      <c r="C904" s="459"/>
      <c r="D904" s="310" t="s">
        <v>512</v>
      </c>
      <c r="E904" s="311">
        <v>0</v>
      </c>
      <c r="F904" s="304">
        <v>1</v>
      </c>
      <c r="G904" s="304">
        <v>9</v>
      </c>
      <c r="H904" s="304">
        <v>10</v>
      </c>
      <c r="I904" s="304">
        <v>39</v>
      </c>
      <c r="J904" s="304">
        <v>17</v>
      </c>
      <c r="K904" s="304">
        <v>10</v>
      </c>
      <c r="L904" s="304">
        <v>0</v>
      </c>
      <c r="M904" s="304">
        <v>1.98</v>
      </c>
      <c r="N904" s="304">
        <v>1.98</v>
      </c>
      <c r="O904" s="304"/>
      <c r="P904" s="304" t="s">
        <v>498</v>
      </c>
      <c r="Q904" s="304">
        <v>4.8</v>
      </c>
      <c r="R904" s="304">
        <v>19.5</v>
      </c>
      <c r="S904" s="305">
        <v>42</v>
      </c>
      <c r="X904" s="309"/>
      <c r="AC904" s="309"/>
      <c r="AF904" s="309"/>
      <c r="AG904" s="309"/>
      <c r="AH904" s="309"/>
      <c r="AI904" s="309"/>
      <c r="AJ904" s="309"/>
      <c r="AK904" s="309"/>
      <c r="AL904" s="309"/>
      <c r="AM904" s="309"/>
    </row>
    <row r="905" spans="2:39" ht="15" customHeight="1">
      <c r="B905" s="462" t="s">
        <v>537</v>
      </c>
      <c r="C905" s="459"/>
      <c r="D905" s="293" t="s">
        <v>514</v>
      </c>
      <c r="E905" s="294">
        <v>0</v>
      </c>
      <c r="F905" s="295">
        <v>1</v>
      </c>
      <c r="G905" s="295">
        <v>6</v>
      </c>
      <c r="H905" s="295">
        <v>7</v>
      </c>
      <c r="I905" s="295">
        <v>41</v>
      </c>
      <c r="J905" s="295">
        <v>17</v>
      </c>
      <c r="K905" s="295">
        <v>11</v>
      </c>
      <c r="L905" s="295">
        <v>0.06</v>
      </c>
      <c r="M905" s="295">
        <v>1.98</v>
      </c>
      <c r="N905" s="295">
        <v>2.04</v>
      </c>
      <c r="O905" s="295"/>
      <c r="P905" s="295" t="s">
        <v>498</v>
      </c>
      <c r="Q905" s="295">
        <v>2.7</v>
      </c>
      <c r="R905" s="295">
        <v>20.2</v>
      </c>
      <c r="S905" s="296">
        <v>42</v>
      </c>
      <c r="X905" s="309"/>
      <c r="AC905" s="309"/>
      <c r="AF905" s="309"/>
      <c r="AG905" s="309"/>
      <c r="AH905" s="309"/>
      <c r="AI905" s="309"/>
      <c r="AJ905" s="309"/>
      <c r="AK905" s="309"/>
      <c r="AL905" s="309"/>
      <c r="AM905" s="309"/>
    </row>
    <row r="906" spans="2:39" ht="15" customHeight="1">
      <c r="B906" s="462"/>
      <c r="C906" s="459"/>
      <c r="D906" s="297" t="s">
        <v>516</v>
      </c>
      <c r="E906" s="298">
        <v>0</v>
      </c>
      <c r="F906" s="299">
        <v>1</v>
      </c>
      <c r="G906" s="299">
        <v>4</v>
      </c>
      <c r="H906" s="299">
        <v>5</v>
      </c>
      <c r="I906" s="299">
        <v>45</v>
      </c>
      <c r="J906" s="299">
        <v>25</v>
      </c>
      <c r="K906" s="299">
        <v>9</v>
      </c>
      <c r="L906" s="299">
        <v>0</v>
      </c>
      <c r="M906" s="299">
        <v>1.97</v>
      </c>
      <c r="N906" s="299">
        <v>1.97</v>
      </c>
      <c r="O906" s="299"/>
      <c r="P906" s="299" t="s">
        <v>535</v>
      </c>
      <c r="Q906" s="299">
        <v>1.1000000000000001</v>
      </c>
      <c r="R906" s="299">
        <v>21.1</v>
      </c>
      <c r="S906" s="300">
        <v>40</v>
      </c>
      <c r="X906" s="309"/>
      <c r="AC906" s="309"/>
      <c r="AF906" s="309"/>
      <c r="AG906" s="309"/>
      <c r="AH906" s="309"/>
      <c r="AI906" s="309"/>
      <c r="AJ906" s="309"/>
      <c r="AK906" s="309"/>
      <c r="AL906" s="309"/>
      <c r="AM906" s="309"/>
    </row>
    <row r="907" spans="2:39" ht="15" customHeight="1">
      <c r="B907" s="462"/>
      <c r="C907" s="459"/>
      <c r="D907" s="297" t="s">
        <v>517</v>
      </c>
      <c r="E907" s="298">
        <v>0</v>
      </c>
      <c r="F907" s="299">
        <v>1</v>
      </c>
      <c r="G907" s="299">
        <v>3</v>
      </c>
      <c r="H907" s="299">
        <v>4</v>
      </c>
      <c r="I907" s="299">
        <v>49</v>
      </c>
      <c r="J907" s="299">
        <v>21</v>
      </c>
      <c r="K907" s="299">
        <v>10</v>
      </c>
      <c r="L907" s="299">
        <v>0.03</v>
      </c>
      <c r="M907" s="299">
        <v>1.99</v>
      </c>
      <c r="N907" s="299">
        <v>2.02</v>
      </c>
      <c r="O907" s="299"/>
      <c r="P907" s="299" t="s">
        <v>518</v>
      </c>
      <c r="Q907" s="299">
        <v>1.7</v>
      </c>
      <c r="R907" s="299">
        <v>21.4</v>
      </c>
      <c r="S907" s="300">
        <v>37</v>
      </c>
      <c r="X907" s="309"/>
      <c r="AC907" s="309"/>
      <c r="AF907" s="309"/>
      <c r="AG907" s="309"/>
      <c r="AH907" s="309"/>
      <c r="AI907" s="309"/>
      <c r="AJ907" s="309"/>
      <c r="AK907" s="309"/>
      <c r="AL907" s="309"/>
      <c r="AM907" s="309"/>
    </row>
    <row r="908" spans="2:39" ht="15" customHeight="1">
      <c r="B908" s="462"/>
      <c r="C908" s="459"/>
      <c r="D908" s="297" t="s">
        <v>519</v>
      </c>
      <c r="E908" s="298">
        <v>0</v>
      </c>
      <c r="F908" s="299">
        <v>0</v>
      </c>
      <c r="G908" s="299">
        <v>3</v>
      </c>
      <c r="H908" s="299">
        <v>3</v>
      </c>
      <c r="I908" s="299">
        <v>52</v>
      </c>
      <c r="J908" s="299">
        <v>14</v>
      </c>
      <c r="K908" s="299">
        <v>12</v>
      </c>
      <c r="L908" s="299">
        <v>0</v>
      </c>
      <c r="M908" s="299">
        <v>1.99</v>
      </c>
      <c r="N908" s="299">
        <v>1.99</v>
      </c>
      <c r="O908" s="299"/>
      <c r="P908" s="299" t="s">
        <v>535</v>
      </c>
      <c r="Q908" s="299">
        <v>1.7</v>
      </c>
      <c r="R908" s="299">
        <v>21.4</v>
      </c>
      <c r="S908" s="300">
        <v>36</v>
      </c>
      <c r="X908" s="309"/>
      <c r="AC908" s="309"/>
      <c r="AF908" s="309"/>
      <c r="AG908" s="309"/>
      <c r="AH908" s="309"/>
      <c r="AI908" s="309"/>
      <c r="AJ908" s="309"/>
      <c r="AK908" s="309"/>
      <c r="AL908" s="309"/>
      <c r="AM908" s="309"/>
    </row>
    <row r="909" spans="2:39" ht="15" customHeight="1">
      <c r="B909" s="462"/>
      <c r="C909" s="459"/>
      <c r="D909" s="297" t="s">
        <v>520</v>
      </c>
      <c r="E909" s="298">
        <v>0</v>
      </c>
      <c r="F909" s="299">
        <v>0</v>
      </c>
      <c r="G909" s="299">
        <v>4</v>
      </c>
      <c r="H909" s="299">
        <v>4</v>
      </c>
      <c r="I909" s="299">
        <v>49</v>
      </c>
      <c r="J909" s="299">
        <v>12</v>
      </c>
      <c r="K909" s="299">
        <v>11</v>
      </c>
      <c r="L909" s="299">
        <v>0</v>
      </c>
      <c r="M909" s="299">
        <v>2</v>
      </c>
      <c r="N909" s="299">
        <v>2</v>
      </c>
      <c r="O909" s="299"/>
      <c r="P909" s="299" t="s">
        <v>506</v>
      </c>
      <c r="Q909" s="299">
        <v>4.8</v>
      </c>
      <c r="R909" s="299">
        <v>20.6</v>
      </c>
      <c r="S909" s="300">
        <v>31</v>
      </c>
      <c r="X909" s="309"/>
      <c r="AC909" s="309"/>
      <c r="AF909" s="309"/>
      <c r="AG909" s="309"/>
      <c r="AH909" s="309"/>
      <c r="AI909" s="309"/>
      <c r="AJ909" s="309"/>
      <c r="AK909" s="309"/>
      <c r="AL909" s="309"/>
      <c r="AM909" s="309"/>
    </row>
    <row r="910" spans="2:39" ht="15" customHeight="1">
      <c r="B910" s="462"/>
      <c r="C910" s="459"/>
      <c r="D910" s="297" t="s">
        <v>521</v>
      </c>
      <c r="E910" s="298">
        <v>0</v>
      </c>
      <c r="F910" s="299">
        <v>0</v>
      </c>
      <c r="G910" s="299">
        <v>3</v>
      </c>
      <c r="H910" s="299">
        <v>3</v>
      </c>
      <c r="I910" s="299">
        <v>42</v>
      </c>
      <c r="J910" s="299">
        <v>24</v>
      </c>
      <c r="K910" s="299">
        <v>13</v>
      </c>
      <c r="L910" s="299">
        <v>0</v>
      </c>
      <c r="M910" s="299">
        <v>2</v>
      </c>
      <c r="N910" s="299">
        <v>2</v>
      </c>
      <c r="O910" s="299"/>
      <c r="P910" s="299" t="s">
        <v>506</v>
      </c>
      <c r="Q910" s="299">
        <v>4.5</v>
      </c>
      <c r="R910" s="299">
        <v>18.899999999999999</v>
      </c>
      <c r="S910" s="300">
        <v>31</v>
      </c>
      <c r="X910" s="309"/>
      <c r="AC910" s="309"/>
      <c r="AF910" s="309"/>
      <c r="AG910" s="309"/>
      <c r="AH910" s="309"/>
      <c r="AI910" s="309"/>
      <c r="AJ910" s="309"/>
      <c r="AK910" s="309"/>
      <c r="AL910" s="309"/>
      <c r="AM910" s="309"/>
    </row>
    <row r="911" spans="2:39" ht="15" customHeight="1">
      <c r="B911" s="462"/>
      <c r="C911" s="459"/>
      <c r="D911" s="297" t="s">
        <v>522</v>
      </c>
      <c r="E911" s="298">
        <v>0</v>
      </c>
      <c r="F911" s="299">
        <v>0</v>
      </c>
      <c r="G911" s="299">
        <v>4</v>
      </c>
      <c r="H911" s="299">
        <v>4</v>
      </c>
      <c r="I911" s="299">
        <v>39</v>
      </c>
      <c r="J911" s="299">
        <v>13</v>
      </c>
      <c r="K911" s="299">
        <v>8</v>
      </c>
      <c r="L911" s="299">
        <v>0.03</v>
      </c>
      <c r="M911" s="299">
        <v>2</v>
      </c>
      <c r="N911" s="299">
        <v>2.0299999999999998</v>
      </c>
      <c r="O911" s="299"/>
      <c r="P911" s="299" t="s">
        <v>506</v>
      </c>
      <c r="Q911" s="299">
        <v>2.5</v>
      </c>
      <c r="R911" s="299">
        <v>16.399999999999999</v>
      </c>
      <c r="S911" s="300">
        <v>28</v>
      </c>
      <c r="X911" s="309"/>
      <c r="AC911" s="309"/>
      <c r="AF911" s="309"/>
      <c r="AG911" s="309"/>
      <c r="AH911" s="309"/>
      <c r="AI911" s="309"/>
      <c r="AJ911" s="309"/>
      <c r="AK911" s="309"/>
      <c r="AL911" s="309"/>
      <c r="AM911" s="309"/>
    </row>
    <row r="912" spans="2:39" ht="15" customHeight="1">
      <c r="B912" s="462"/>
      <c r="C912" s="459"/>
      <c r="D912" s="297" t="s">
        <v>523</v>
      </c>
      <c r="E912" s="298">
        <v>0</v>
      </c>
      <c r="F912" s="299">
        <v>0</v>
      </c>
      <c r="G912" s="299">
        <v>7</v>
      </c>
      <c r="H912" s="299">
        <v>7</v>
      </c>
      <c r="I912" s="299">
        <v>34</v>
      </c>
      <c r="J912" s="299">
        <v>16</v>
      </c>
      <c r="K912" s="299">
        <v>11</v>
      </c>
      <c r="L912" s="299">
        <v>0.04</v>
      </c>
      <c r="M912" s="299">
        <v>2.02</v>
      </c>
      <c r="N912" s="299">
        <v>2.06</v>
      </c>
      <c r="O912" s="299"/>
      <c r="P912" s="299" t="s">
        <v>531</v>
      </c>
      <c r="Q912" s="299">
        <v>1.8</v>
      </c>
      <c r="R912" s="299">
        <v>14.4</v>
      </c>
      <c r="S912" s="300">
        <v>33</v>
      </c>
      <c r="X912" s="309"/>
      <c r="AC912" s="309"/>
      <c r="AF912" s="309"/>
      <c r="AG912" s="309"/>
      <c r="AH912" s="309"/>
      <c r="AI912" s="309"/>
      <c r="AJ912" s="309"/>
      <c r="AK912" s="309"/>
      <c r="AL912" s="309"/>
      <c r="AM912" s="309"/>
    </row>
    <row r="913" spans="2:39" ht="15" customHeight="1">
      <c r="B913" s="462"/>
      <c r="C913" s="459"/>
      <c r="D913" s="297" t="s">
        <v>524</v>
      </c>
      <c r="E913" s="298">
        <v>0</v>
      </c>
      <c r="F913" s="299">
        <v>0</v>
      </c>
      <c r="G913" s="299">
        <v>5</v>
      </c>
      <c r="H913" s="299">
        <v>5</v>
      </c>
      <c r="I913" s="299">
        <v>34</v>
      </c>
      <c r="J913" s="299">
        <v>19</v>
      </c>
      <c r="K913" s="299">
        <v>7</v>
      </c>
      <c r="L913" s="299">
        <v>0.01</v>
      </c>
      <c r="M913" s="299">
        <v>2.0099999999999998</v>
      </c>
      <c r="N913" s="299">
        <v>2.02</v>
      </c>
      <c r="O913" s="299"/>
      <c r="P913" s="299" t="s">
        <v>506</v>
      </c>
      <c r="Q913" s="299">
        <v>1.7</v>
      </c>
      <c r="R913" s="299">
        <v>13.9</v>
      </c>
      <c r="S913" s="300">
        <v>41</v>
      </c>
      <c r="X913" s="309"/>
      <c r="AC913" s="309"/>
      <c r="AF913" s="309"/>
      <c r="AG913" s="309"/>
      <c r="AH913" s="309"/>
      <c r="AI913" s="309"/>
      <c r="AJ913" s="309"/>
      <c r="AK913" s="309"/>
      <c r="AL913" s="309"/>
      <c r="AM913" s="309"/>
    </row>
    <row r="914" spans="2:39" ht="15" customHeight="1">
      <c r="B914" s="462"/>
      <c r="C914" s="459"/>
      <c r="D914" s="297" t="s">
        <v>525</v>
      </c>
      <c r="E914" s="298">
        <v>0</v>
      </c>
      <c r="F914" s="299">
        <v>0</v>
      </c>
      <c r="G914" s="299">
        <v>7</v>
      </c>
      <c r="H914" s="299">
        <v>7</v>
      </c>
      <c r="I914" s="299">
        <v>29</v>
      </c>
      <c r="J914" s="299">
        <v>15</v>
      </c>
      <c r="K914" s="299">
        <v>8</v>
      </c>
      <c r="L914" s="299">
        <v>0.01</v>
      </c>
      <c r="M914" s="299">
        <v>2.0099999999999998</v>
      </c>
      <c r="N914" s="299">
        <v>2.02</v>
      </c>
      <c r="O914" s="299"/>
      <c r="P914" s="299" t="s">
        <v>506</v>
      </c>
      <c r="Q914" s="299">
        <v>1</v>
      </c>
      <c r="R914" s="299">
        <v>11.7</v>
      </c>
      <c r="S914" s="300">
        <v>44</v>
      </c>
      <c r="X914" s="309"/>
      <c r="AC914" s="309"/>
      <c r="AF914" s="309"/>
      <c r="AG914" s="309"/>
      <c r="AH914" s="309"/>
      <c r="AI914" s="309"/>
      <c r="AJ914" s="309"/>
      <c r="AK914" s="309"/>
      <c r="AL914" s="309"/>
      <c r="AM914" s="309"/>
    </row>
    <row r="915" spans="2:39" ht="15" customHeight="1">
      <c r="B915" s="462"/>
      <c r="C915" s="459"/>
      <c r="D915" s="297" t="s">
        <v>526</v>
      </c>
      <c r="E915" s="298">
        <v>0</v>
      </c>
      <c r="F915" s="299">
        <v>0</v>
      </c>
      <c r="G915" s="299">
        <v>9</v>
      </c>
      <c r="H915" s="299">
        <v>9</v>
      </c>
      <c r="I915" s="299">
        <v>23</v>
      </c>
      <c r="J915" s="299">
        <v>15</v>
      </c>
      <c r="K915" s="299">
        <v>6</v>
      </c>
      <c r="L915" s="299">
        <v>0.09</v>
      </c>
      <c r="M915" s="299">
        <v>2.02</v>
      </c>
      <c r="N915" s="299">
        <v>2.11</v>
      </c>
      <c r="O915" s="299"/>
      <c r="P915" s="299" t="s">
        <v>506</v>
      </c>
      <c r="Q915" s="299">
        <v>0.3</v>
      </c>
      <c r="R915" s="299">
        <v>10.8</v>
      </c>
      <c r="S915" s="300">
        <v>61</v>
      </c>
      <c r="X915" s="309"/>
      <c r="AC915" s="309"/>
      <c r="AF915" s="309"/>
      <c r="AG915" s="309"/>
      <c r="AH915" s="309"/>
      <c r="AI915" s="309"/>
      <c r="AJ915" s="309"/>
      <c r="AK915" s="309"/>
      <c r="AL915" s="309"/>
      <c r="AM915" s="309"/>
    </row>
    <row r="916" spans="2:39" ht="15" customHeight="1">
      <c r="B916" s="462"/>
      <c r="C916" s="459"/>
      <c r="D916" s="297" t="s">
        <v>527</v>
      </c>
      <c r="E916" s="298">
        <v>0</v>
      </c>
      <c r="F916" s="299">
        <v>0</v>
      </c>
      <c r="G916" s="299">
        <v>8</v>
      </c>
      <c r="H916" s="299">
        <v>8</v>
      </c>
      <c r="I916" s="299">
        <v>18</v>
      </c>
      <c r="J916" s="299">
        <v>17</v>
      </c>
      <c r="K916" s="299">
        <v>10</v>
      </c>
      <c r="L916" s="299">
        <v>0.06</v>
      </c>
      <c r="M916" s="299">
        <v>2.0699999999999998</v>
      </c>
      <c r="N916" s="299">
        <v>2.13</v>
      </c>
      <c r="O916" s="299"/>
      <c r="P916" s="299" t="s">
        <v>498</v>
      </c>
      <c r="Q916" s="299">
        <v>1.7</v>
      </c>
      <c r="R916" s="299">
        <v>9</v>
      </c>
      <c r="S916" s="300">
        <v>63</v>
      </c>
      <c r="X916" s="309"/>
      <c r="AC916" s="309"/>
      <c r="AF916" s="309"/>
      <c r="AG916" s="309"/>
      <c r="AH916" s="309"/>
      <c r="AI916" s="309"/>
      <c r="AJ916" s="309"/>
      <c r="AK916" s="309"/>
      <c r="AL916" s="309"/>
      <c r="AM916" s="309"/>
    </row>
    <row r="917" spans="2:39" ht="15" customHeight="1">
      <c r="B917" s="462"/>
      <c r="C917" s="459"/>
      <c r="D917" s="297" t="s">
        <v>528</v>
      </c>
      <c r="E917" s="298">
        <v>0</v>
      </c>
      <c r="F917" s="299">
        <v>0</v>
      </c>
      <c r="G917" s="299">
        <v>5</v>
      </c>
      <c r="H917" s="299">
        <v>5</v>
      </c>
      <c r="I917" s="299">
        <v>20</v>
      </c>
      <c r="J917" s="299">
        <v>17</v>
      </c>
      <c r="K917" s="299">
        <v>9</v>
      </c>
      <c r="L917" s="299">
        <v>0.04</v>
      </c>
      <c r="M917" s="299">
        <v>2.15</v>
      </c>
      <c r="N917" s="299">
        <v>2.19</v>
      </c>
      <c r="O917" s="299"/>
      <c r="P917" s="299" t="s">
        <v>498</v>
      </c>
      <c r="Q917" s="299">
        <v>2.9</v>
      </c>
      <c r="R917" s="299">
        <v>7.4</v>
      </c>
      <c r="S917" s="300">
        <v>65</v>
      </c>
      <c r="X917" s="309"/>
      <c r="AC917" s="309"/>
      <c r="AF917" s="309"/>
      <c r="AG917" s="309"/>
      <c r="AH917" s="309"/>
      <c r="AI917" s="309"/>
      <c r="AJ917" s="309"/>
      <c r="AK917" s="309"/>
      <c r="AL917" s="309"/>
      <c r="AM917" s="309"/>
    </row>
    <row r="918" spans="2:39" ht="15" customHeight="1">
      <c r="B918" s="462"/>
      <c r="C918" s="460"/>
      <c r="D918" s="297" t="s">
        <v>529</v>
      </c>
      <c r="E918" s="298">
        <v>0</v>
      </c>
      <c r="F918" s="299">
        <v>0</v>
      </c>
      <c r="G918" s="299">
        <v>3</v>
      </c>
      <c r="H918" s="299">
        <v>3</v>
      </c>
      <c r="I918" s="299">
        <v>20</v>
      </c>
      <c r="J918" s="299">
        <v>11</v>
      </c>
      <c r="K918" s="299">
        <v>12</v>
      </c>
      <c r="L918" s="299">
        <v>0.03</v>
      </c>
      <c r="M918" s="299">
        <v>2.27</v>
      </c>
      <c r="N918" s="299">
        <v>2.2999999999999998</v>
      </c>
      <c r="O918" s="299"/>
      <c r="P918" s="299" t="s">
        <v>498</v>
      </c>
      <c r="Q918" s="299">
        <v>2</v>
      </c>
      <c r="R918" s="299">
        <v>7.3</v>
      </c>
      <c r="S918" s="300">
        <v>62</v>
      </c>
      <c r="X918" s="309"/>
      <c r="AC918" s="309"/>
      <c r="AF918" s="309"/>
      <c r="AG918" s="309"/>
      <c r="AH918" s="309"/>
      <c r="AI918" s="309"/>
      <c r="AJ918" s="309"/>
      <c r="AK918" s="309"/>
      <c r="AL918" s="309"/>
      <c r="AM918" s="309"/>
    </row>
    <row r="919" spans="2:39" ht="15" customHeight="1">
      <c r="B919" s="462"/>
      <c r="C919" s="458">
        <v>42671</v>
      </c>
      <c r="D919" s="297" t="s">
        <v>492</v>
      </c>
      <c r="E919" s="298">
        <v>0</v>
      </c>
      <c r="F919" s="299">
        <v>0</v>
      </c>
      <c r="G919" s="299">
        <v>3</v>
      </c>
      <c r="H919" s="299">
        <v>3</v>
      </c>
      <c r="I919" s="299">
        <v>21</v>
      </c>
      <c r="J919" s="299">
        <v>12</v>
      </c>
      <c r="K919" s="299">
        <v>9</v>
      </c>
      <c r="L919" s="299">
        <v>7.0000000000000007E-2</v>
      </c>
      <c r="M919" s="299">
        <v>2.1</v>
      </c>
      <c r="N919" s="299">
        <v>2.17</v>
      </c>
      <c r="O919" s="299"/>
      <c r="P919" s="299" t="s">
        <v>498</v>
      </c>
      <c r="Q919" s="299">
        <v>2.4</v>
      </c>
      <c r="R919" s="299">
        <v>6.1</v>
      </c>
      <c r="S919" s="300">
        <v>55</v>
      </c>
      <c r="X919" s="309"/>
      <c r="AC919" s="309"/>
      <c r="AF919" s="309"/>
      <c r="AG919" s="309"/>
      <c r="AH919" s="309"/>
      <c r="AI919" s="309"/>
      <c r="AJ919" s="309"/>
      <c r="AK919" s="309"/>
      <c r="AL919" s="309"/>
      <c r="AM919" s="309"/>
    </row>
    <row r="920" spans="2:39" ht="15" customHeight="1">
      <c r="B920" s="462"/>
      <c r="C920" s="459"/>
      <c r="D920" s="297" t="s">
        <v>495</v>
      </c>
      <c r="E920" s="298">
        <v>0</v>
      </c>
      <c r="F920" s="299">
        <v>0</v>
      </c>
      <c r="G920" s="299">
        <v>3</v>
      </c>
      <c r="H920" s="299">
        <v>3</v>
      </c>
      <c r="I920" s="299">
        <v>17</v>
      </c>
      <c r="J920" s="299">
        <v>11</v>
      </c>
      <c r="K920" s="299">
        <v>8</v>
      </c>
      <c r="L920" s="299">
        <v>0</v>
      </c>
      <c r="M920" s="299">
        <v>2.19</v>
      </c>
      <c r="N920" s="299">
        <v>2.19</v>
      </c>
      <c r="O920" s="299"/>
      <c r="P920" s="299" t="s">
        <v>498</v>
      </c>
      <c r="Q920" s="299">
        <v>2.6</v>
      </c>
      <c r="R920" s="299">
        <v>5.6</v>
      </c>
      <c r="S920" s="300">
        <v>58</v>
      </c>
      <c r="X920" s="309"/>
      <c r="AC920" s="309"/>
      <c r="AF920" s="309"/>
      <c r="AG920" s="309"/>
      <c r="AH920" s="309"/>
      <c r="AI920" s="309"/>
      <c r="AJ920" s="309"/>
      <c r="AK920" s="309"/>
      <c r="AL920" s="309"/>
      <c r="AM920" s="309"/>
    </row>
    <row r="921" spans="2:39" ht="15" customHeight="1">
      <c r="B921" s="462"/>
      <c r="C921" s="459"/>
      <c r="D921" s="297" t="s">
        <v>497</v>
      </c>
      <c r="E921" s="298">
        <v>0</v>
      </c>
      <c r="F921" s="299">
        <v>0</v>
      </c>
      <c r="G921" s="299">
        <v>4</v>
      </c>
      <c r="H921" s="299">
        <v>4</v>
      </c>
      <c r="I921" s="299">
        <v>15</v>
      </c>
      <c r="J921" s="299">
        <v>14</v>
      </c>
      <c r="K921" s="299">
        <v>7</v>
      </c>
      <c r="L921" s="299">
        <v>0.01</v>
      </c>
      <c r="M921" s="299">
        <v>2.12</v>
      </c>
      <c r="N921" s="299">
        <v>2.13</v>
      </c>
      <c r="O921" s="299"/>
      <c r="P921" s="299" t="s">
        <v>498</v>
      </c>
      <c r="Q921" s="299">
        <v>1.9</v>
      </c>
      <c r="R921" s="299">
        <v>4</v>
      </c>
      <c r="S921" s="300">
        <v>59</v>
      </c>
      <c r="X921" s="309"/>
      <c r="AC921" s="309"/>
      <c r="AF921" s="309"/>
      <c r="AG921" s="309"/>
      <c r="AH921" s="309"/>
      <c r="AI921" s="309"/>
      <c r="AJ921" s="309"/>
      <c r="AK921" s="309"/>
      <c r="AL921" s="309"/>
      <c r="AM921" s="309"/>
    </row>
    <row r="922" spans="2:39" ht="15" customHeight="1">
      <c r="B922" s="462"/>
      <c r="C922" s="459"/>
      <c r="D922" s="297" t="s">
        <v>500</v>
      </c>
      <c r="E922" s="298">
        <v>0</v>
      </c>
      <c r="F922" s="299">
        <v>0</v>
      </c>
      <c r="G922" s="299">
        <v>4</v>
      </c>
      <c r="H922" s="299">
        <v>4</v>
      </c>
      <c r="I922" s="299" t="s">
        <v>501</v>
      </c>
      <c r="J922" s="299">
        <v>13</v>
      </c>
      <c r="K922" s="299">
        <v>9</v>
      </c>
      <c r="L922" s="299">
        <v>0</v>
      </c>
      <c r="M922" s="299">
        <v>2.0699999999999998</v>
      </c>
      <c r="N922" s="299">
        <v>2.0699999999999998</v>
      </c>
      <c r="O922" s="299"/>
      <c r="P922" s="299" t="s">
        <v>493</v>
      </c>
      <c r="Q922" s="299">
        <v>2.1</v>
      </c>
      <c r="R922" s="299">
        <v>5.2</v>
      </c>
      <c r="S922" s="300">
        <v>55</v>
      </c>
      <c r="X922" s="309"/>
      <c r="AC922" s="309"/>
      <c r="AF922" s="309"/>
      <c r="AG922" s="309"/>
      <c r="AH922" s="309"/>
      <c r="AI922" s="309"/>
      <c r="AJ922" s="309"/>
      <c r="AK922" s="309"/>
      <c r="AL922" s="309"/>
      <c r="AM922" s="309"/>
    </row>
    <row r="923" spans="2:39" ht="15" customHeight="1">
      <c r="B923" s="462"/>
      <c r="C923" s="459"/>
      <c r="D923" s="297" t="s">
        <v>503</v>
      </c>
      <c r="E923" s="298">
        <v>0</v>
      </c>
      <c r="F923" s="299">
        <v>0</v>
      </c>
      <c r="G923" s="299">
        <v>4</v>
      </c>
      <c r="H923" s="299">
        <v>4</v>
      </c>
      <c r="I923" s="299">
        <v>12</v>
      </c>
      <c r="J923" s="299">
        <v>9</v>
      </c>
      <c r="K923" s="299">
        <v>6</v>
      </c>
      <c r="L923" s="299">
        <v>0</v>
      </c>
      <c r="M923" s="299">
        <v>2.12</v>
      </c>
      <c r="N923" s="299">
        <v>2.12</v>
      </c>
      <c r="O923" s="299"/>
      <c r="P923" s="299" t="s">
        <v>498</v>
      </c>
      <c r="Q923" s="299">
        <v>1.6</v>
      </c>
      <c r="R923" s="299">
        <v>6.4</v>
      </c>
      <c r="S923" s="300">
        <v>56</v>
      </c>
      <c r="X923" s="309"/>
      <c r="AC923" s="309"/>
      <c r="AF923" s="309"/>
      <c r="AG923" s="309"/>
      <c r="AH923" s="309"/>
      <c r="AI923" s="309"/>
      <c r="AJ923" s="309"/>
      <c r="AK923" s="309"/>
      <c r="AL923" s="309"/>
      <c r="AM923" s="309"/>
    </row>
    <row r="924" spans="2:39" ht="15" customHeight="1">
      <c r="B924" s="462"/>
      <c r="C924" s="459"/>
      <c r="D924" s="297" t="s">
        <v>505</v>
      </c>
      <c r="E924" s="298">
        <v>0</v>
      </c>
      <c r="F924" s="299">
        <v>0</v>
      </c>
      <c r="G924" s="299">
        <v>6</v>
      </c>
      <c r="H924" s="299">
        <v>6</v>
      </c>
      <c r="I924" s="299">
        <v>12</v>
      </c>
      <c r="J924" s="299">
        <v>14</v>
      </c>
      <c r="K924" s="299">
        <v>7</v>
      </c>
      <c r="L924" s="299">
        <v>0</v>
      </c>
      <c r="M924" s="299">
        <v>2.0699999999999998</v>
      </c>
      <c r="N924" s="299">
        <v>2.0699999999999998</v>
      </c>
      <c r="O924" s="299"/>
      <c r="P924" s="299" t="s">
        <v>498</v>
      </c>
      <c r="Q924" s="299">
        <v>2.1</v>
      </c>
      <c r="R924" s="299">
        <v>7.2</v>
      </c>
      <c r="S924" s="300">
        <v>58</v>
      </c>
      <c r="X924" s="309"/>
      <c r="AC924" s="309"/>
      <c r="AF924" s="309"/>
      <c r="AG924" s="309"/>
      <c r="AH924" s="309"/>
      <c r="AI924" s="309"/>
      <c r="AJ924" s="309"/>
      <c r="AK924" s="309"/>
      <c r="AL924" s="309"/>
      <c r="AM924" s="309"/>
    </row>
    <row r="925" spans="2:39" ht="15" customHeight="1">
      <c r="B925" s="462"/>
      <c r="C925" s="459"/>
      <c r="D925" s="297" t="s">
        <v>508</v>
      </c>
      <c r="E925" s="298">
        <v>0</v>
      </c>
      <c r="F925" s="299">
        <v>1</v>
      </c>
      <c r="G925" s="299">
        <v>7</v>
      </c>
      <c r="H925" s="299">
        <v>8</v>
      </c>
      <c r="I925" s="299">
        <v>14</v>
      </c>
      <c r="J925" s="299">
        <v>22</v>
      </c>
      <c r="K925" s="299">
        <v>6</v>
      </c>
      <c r="L925" s="299">
        <v>0</v>
      </c>
      <c r="M925" s="299">
        <v>2.06</v>
      </c>
      <c r="N925" s="299">
        <v>2.06</v>
      </c>
      <c r="O925" s="299"/>
      <c r="P925" s="299" t="s">
        <v>498</v>
      </c>
      <c r="Q925" s="299">
        <v>2.7</v>
      </c>
      <c r="R925" s="299">
        <v>8.8000000000000007</v>
      </c>
      <c r="S925" s="300">
        <v>60</v>
      </c>
      <c r="X925" s="309"/>
      <c r="AC925" s="309"/>
      <c r="AF925" s="309"/>
      <c r="AG925" s="309"/>
      <c r="AH925" s="309"/>
      <c r="AI925" s="309"/>
      <c r="AJ925" s="309"/>
      <c r="AK925" s="309"/>
      <c r="AL925" s="309"/>
      <c r="AM925" s="309"/>
    </row>
    <row r="926" spans="2:39" ht="15" customHeight="1">
      <c r="B926" s="462"/>
      <c r="C926" s="459"/>
      <c r="D926" s="297" t="s">
        <v>510</v>
      </c>
      <c r="E926" s="298">
        <v>0</v>
      </c>
      <c r="F926" s="299">
        <v>1</v>
      </c>
      <c r="G926" s="299">
        <v>7</v>
      </c>
      <c r="H926" s="299">
        <v>8</v>
      </c>
      <c r="I926" s="299">
        <v>16</v>
      </c>
      <c r="J926" s="299">
        <v>26</v>
      </c>
      <c r="K926" s="299">
        <v>13</v>
      </c>
      <c r="L926" s="299">
        <v>0.01</v>
      </c>
      <c r="M926" s="299">
        <v>2.04</v>
      </c>
      <c r="N926" s="299">
        <v>2.0499999999999998</v>
      </c>
      <c r="O926" s="299"/>
      <c r="P926" s="299" t="s">
        <v>498</v>
      </c>
      <c r="Q926" s="299">
        <v>4</v>
      </c>
      <c r="R926" s="299">
        <v>9.6</v>
      </c>
      <c r="S926" s="300">
        <v>57</v>
      </c>
      <c r="X926" s="309"/>
      <c r="AC926" s="309"/>
      <c r="AF926" s="309"/>
      <c r="AG926" s="309"/>
      <c r="AH926" s="309"/>
      <c r="AI926" s="309"/>
      <c r="AJ926" s="309"/>
      <c r="AK926" s="309"/>
      <c r="AL926" s="309"/>
      <c r="AM926" s="309"/>
    </row>
    <row r="927" spans="2:39" ht="15" customHeight="1">
      <c r="B927" s="462"/>
      <c r="C927" s="459"/>
      <c r="D927" s="297" t="s">
        <v>511</v>
      </c>
      <c r="E927" s="298">
        <v>0</v>
      </c>
      <c r="F927" s="299">
        <v>1</v>
      </c>
      <c r="G927" s="299">
        <v>8</v>
      </c>
      <c r="H927" s="299">
        <v>9</v>
      </c>
      <c r="I927" s="299">
        <v>17</v>
      </c>
      <c r="J927" s="299">
        <v>13</v>
      </c>
      <c r="K927" s="299">
        <v>9</v>
      </c>
      <c r="L927" s="299">
        <v>0.02</v>
      </c>
      <c r="M927" s="299">
        <v>2.0099999999999998</v>
      </c>
      <c r="N927" s="299">
        <v>2.0299999999999998</v>
      </c>
      <c r="O927" s="299"/>
      <c r="P927" s="299" t="s">
        <v>498</v>
      </c>
      <c r="Q927" s="299">
        <v>2.2999999999999998</v>
      </c>
      <c r="R927" s="299">
        <v>10.4</v>
      </c>
      <c r="S927" s="300">
        <v>53</v>
      </c>
      <c r="X927" s="309"/>
      <c r="AC927" s="309"/>
      <c r="AF927" s="309"/>
      <c r="AG927" s="309"/>
      <c r="AH927" s="309"/>
      <c r="AI927" s="309"/>
      <c r="AJ927" s="309"/>
      <c r="AK927" s="309"/>
      <c r="AL927" s="309"/>
      <c r="AM927" s="309"/>
    </row>
    <row r="928" spans="2:39" ht="15" customHeight="1" thickBot="1">
      <c r="B928" s="462"/>
      <c r="C928" s="459"/>
      <c r="D928" s="310" t="s">
        <v>512</v>
      </c>
      <c r="E928" s="311">
        <v>0</v>
      </c>
      <c r="F928" s="304">
        <v>1</v>
      </c>
      <c r="G928" s="304">
        <v>9</v>
      </c>
      <c r="H928" s="304">
        <v>10</v>
      </c>
      <c r="I928" s="304">
        <v>18</v>
      </c>
      <c r="J928" s="304">
        <v>20</v>
      </c>
      <c r="K928" s="304">
        <v>12</v>
      </c>
      <c r="L928" s="304">
        <v>0.02</v>
      </c>
      <c r="M928" s="304">
        <v>2.0299999999999998</v>
      </c>
      <c r="N928" s="304">
        <v>2.0499999999999998</v>
      </c>
      <c r="O928" s="304"/>
      <c r="P928" s="304" t="s">
        <v>498</v>
      </c>
      <c r="Q928" s="304">
        <v>2.8</v>
      </c>
      <c r="R928" s="304">
        <v>11</v>
      </c>
      <c r="S928" s="305">
        <v>54</v>
      </c>
      <c r="X928" s="309"/>
      <c r="AC928" s="309"/>
      <c r="AF928" s="309"/>
      <c r="AG928" s="309"/>
      <c r="AH928" s="309"/>
      <c r="AI928" s="309"/>
      <c r="AJ928" s="309"/>
      <c r="AK928" s="309"/>
      <c r="AL928" s="309"/>
      <c r="AM928" s="309"/>
    </row>
    <row r="929" spans="2:39" ht="15" customHeight="1">
      <c r="B929" s="462" t="s">
        <v>537</v>
      </c>
      <c r="C929" s="459"/>
      <c r="D929" s="293" t="s">
        <v>514</v>
      </c>
      <c r="E929" s="294">
        <v>0</v>
      </c>
      <c r="F929" s="295">
        <v>2</v>
      </c>
      <c r="G929" s="295">
        <v>9</v>
      </c>
      <c r="H929" s="295">
        <v>11</v>
      </c>
      <c r="I929" s="295">
        <v>18</v>
      </c>
      <c r="J929" s="295">
        <v>20</v>
      </c>
      <c r="K929" s="295">
        <v>19</v>
      </c>
      <c r="L929" s="295">
        <v>0.03</v>
      </c>
      <c r="M929" s="295">
        <v>2.0099999999999998</v>
      </c>
      <c r="N929" s="295">
        <v>2.04</v>
      </c>
      <c r="O929" s="295"/>
      <c r="P929" s="295" t="s">
        <v>493</v>
      </c>
      <c r="Q929" s="295">
        <v>2.8</v>
      </c>
      <c r="R929" s="295">
        <v>11.2</v>
      </c>
      <c r="S929" s="296">
        <v>55</v>
      </c>
      <c r="X929" s="309"/>
      <c r="AC929" s="309"/>
      <c r="AF929" s="309"/>
      <c r="AG929" s="309"/>
      <c r="AH929" s="309"/>
      <c r="AI929" s="309"/>
      <c r="AJ929" s="309"/>
      <c r="AK929" s="309"/>
      <c r="AL929" s="309"/>
      <c r="AM929" s="309"/>
    </row>
    <row r="930" spans="2:39" ht="15" customHeight="1">
      <c r="B930" s="462"/>
      <c r="C930" s="459"/>
      <c r="D930" s="297" t="s">
        <v>516</v>
      </c>
      <c r="E930" s="298">
        <v>0</v>
      </c>
      <c r="F930" s="299">
        <v>2</v>
      </c>
      <c r="G930" s="299">
        <v>11</v>
      </c>
      <c r="H930" s="299">
        <v>13</v>
      </c>
      <c r="I930" s="299">
        <v>15</v>
      </c>
      <c r="J930" s="299">
        <v>31</v>
      </c>
      <c r="K930" s="299">
        <v>20</v>
      </c>
      <c r="L930" s="299">
        <v>0.09</v>
      </c>
      <c r="M930" s="299">
        <v>2.06</v>
      </c>
      <c r="N930" s="299">
        <v>2.15</v>
      </c>
      <c r="O930" s="299"/>
      <c r="P930" s="299" t="s">
        <v>498</v>
      </c>
      <c r="Q930" s="299">
        <v>3.1</v>
      </c>
      <c r="R930" s="299">
        <v>11</v>
      </c>
      <c r="S930" s="300">
        <v>69</v>
      </c>
      <c r="X930" s="309"/>
      <c r="AC930" s="309"/>
      <c r="AF930" s="309"/>
      <c r="AG930" s="309"/>
      <c r="AH930" s="309"/>
      <c r="AI930" s="309"/>
      <c r="AJ930" s="309"/>
      <c r="AK930" s="309"/>
      <c r="AL930" s="309"/>
      <c r="AM930" s="309"/>
    </row>
    <row r="931" spans="2:39" ht="15" customHeight="1">
      <c r="B931" s="462"/>
      <c r="C931" s="459"/>
      <c r="D931" s="297" t="s">
        <v>517</v>
      </c>
      <c r="E931" s="298">
        <v>0</v>
      </c>
      <c r="F931" s="299">
        <v>1</v>
      </c>
      <c r="G931" s="299">
        <v>10</v>
      </c>
      <c r="H931" s="299">
        <v>11</v>
      </c>
      <c r="I931" s="299">
        <v>16</v>
      </c>
      <c r="J931" s="299">
        <v>28</v>
      </c>
      <c r="K931" s="299">
        <v>17</v>
      </c>
      <c r="L931" s="299">
        <v>0</v>
      </c>
      <c r="M931" s="299">
        <v>2.02</v>
      </c>
      <c r="N931" s="299">
        <v>2.02</v>
      </c>
      <c r="O931" s="299"/>
      <c r="P931" s="299" t="s">
        <v>506</v>
      </c>
      <c r="Q931" s="299">
        <v>3.3</v>
      </c>
      <c r="R931" s="299">
        <v>10.3</v>
      </c>
      <c r="S931" s="300">
        <v>78</v>
      </c>
      <c r="X931" s="309"/>
      <c r="AC931" s="309"/>
      <c r="AF931" s="309"/>
      <c r="AG931" s="309"/>
      <c r="AH931" s="309"/>
      <c r="AI931" s="309"/>
      <c r="AJ931" s="309"/>
      <c r="AK931" s="309"/>
      <c r="AL931" s="309"/>
      <c r="AM931" s="309"/>
    </row>
    <row r="932" spans="2:39" ht="15" customHeight="1">
      <c r="B932" s="462"/>
      <c r="C932" s="459"/>
      <c r="D932" s="297" t="s">
        <v>519</v>
      </c>
      <c r="E932" s="298">
        <v>0</v>
      </c>
      <c r="F932" s="299">
        <v>1</v>
      </c>
      <c r="G932" s="299">
        <v>9</v>
      </c>
      <c r="H932" s="299">
        <v>10</v>
      </c>
      <c r="I932" s="299">
        <v>19</v>
      </c>
      <c r="J932" s="299">
        <v>26</v>
      </c>
      <c r="K932" s="299">
        <v>18</v>
      </c>
      <c r="L932" s="299">
        <v>7.0000000000000007E-2</v>
      </c>
      <c r="M932" s="299">
        <v>2.0499999999999998</v>
      </c>
      <c r="N932" s="299">
        <v>2.12</v>
      </c>
      <c r="O932" s="299"/>
      <c r="P932" s="299" t="s">
        <v>498</v>
      </c>
      <c r="Q932" s="299">
        <v>3.3</v>
      </c>
      <c r="R932" s="299">
        <v>10.199999999999999</v>
      </c>
      <c r="S932" s="300">
        <v>85</v>
      </c>
      <c r="X932" s="309"/>
      <c r="AC932" s="309"/>
      <c r="AF932" s="309"/>
      <c r="AG932" s="309"/>
      <c r="AH932" s="309"/>
      <c r="AI932" s="309"/>
      <c r="AJ932" s="309"/>
      <c r="AK932" s="309"/>
      <c r="AL932" s="309"/>
      <c r="AM932" s="309"/>
    </row>
    <row r="933" spans="2:39" ht="15" customHeight="1">
      <c r="B933" s="462"/>
      <c r="C933" s="459"/>
      <c r="D933" s="297" t="s">
        <v>520</v>
      </c>
      <c r="E933" s="298">
        <v>0</v>
      </c>
      <c r="F933" s="299">
        <v>1</v>
      </c>
      <c r="G933" s="299">
        <v>9</v>
      </c>
      <c r="H933" s="299">
        <v>10</v>
      </c>
      <c r="I933" s="299">
        <v>20</v>
      </c>
      <c r="J933" s="299">
        <v>29</v>
      </c>
      <c r="K933" s="299">
        <v>16</v>
      </c>
      <c r="L933" s="299">
        <v>0.09</v>
      </c>
      <c r="M933" s="299">
        <v>2.02</v>
      </c>
      <c r="N933" s="299">
        <v>2.11</v>
      </c>
      <c r="O933" s="299"/>
      <c r="P933" s="299" t="s">
        <v>498</v>
      </c>
      <c r="Q933" s="299">
        <v>2.9</v>
      </c>
      <c r="R933" s="299">
        <v>10.3</v>
      </c>
      <c r="S933" s="300">
        <v>92</v>
      </c>
      <c r="X933" s="309"/>
      <c r="AC933" s="309"/>
      <c r="AF933" s="309"/>
      <c r="AG933" s="309"/>
      <c r="AH933" s="309"/>
      <c r="AI933" s="309"/>
      <c r="AJ933" s="309"/>
      <c r="AK933" s="309"/>
      <c r="AL933" s="309"/>
      <c r="AM933" s="309"/>
    </row>
    <row r="934" spans="2:39" ht="15" customHeight="1">
      <c r="B934" s="462"/>
      <c r="C934" s="459"/>
      <c r="D934" s="297" t="s">
        <v>521</v>
      </c>
      <c r="E934" s="298">
        <v>0</v>
      </c>
      <c r="F934" s="299">
        <v>0</v>
      </c>
      <c r="G934" s="299">
        <v>8</v>
      </c>
      <c r="H934" s="299">
        <v>8</v>
      </c>
      <c r="I934" s="299">
        <v>24</v>
      </c>
      <c r="J934" s="299">
        <v>24</v>
      </c>
      <c r="K934" s="299">
        <v>16</v>
      </c>
      <c r="L934" s="299">
        <v>0.04</v>
      </c>
      <c r="M934" s="299">
        <v>1.97</v>
      </c>
      <c r="N934" s="299">
        <v>2.0099999999999998</v>
      </c>
      <c r="O934" s="299"/>
      <c r="P934" s="299" t="s">
        <v>498</v>
      </c>
      <c r="Q934" s="299">
        <v>3.6</v>
      </c>
      <c r="R934" s="299">
        <v>10.6</v>
      </c>
      <c r="S934" s="300">
        <v>95</v>
      </c>
      <c r="X934" s="309"/>
      <c r="AC934" s="309"/>
      <c r="AF934" s="309"/>
      <c r="AG934" s="309"/>
      <c r="AH934" s="309"/>
      <c r="AI934" s="309"/>
      <c r="AJ934" s="309"/>
      <c r="AK934" s="309"/>
      <c r="AL934" s="309"/>
      <c r="AM934" s="309"/>
    </row>
    <row r="935" spans="2:39" ht="15" customHeight="1">
      <c r="B935" s="462"/>
      <c r="C935" s="459"/>
      <c r="D935" s="297" t="s">
        <v>522</v>
      </c>
      <c r="E935" s="298">
        <v>0</v>
      </c>
      <c r="F935" s="299">
        <v>1</v>
      </c>
      <c r="G935" s="299">
        <v>10</v>
      </c>
      <c r="H935" s="299">
        <v>11</v>
      </c>
      <c r="I935" s="299">
        <v>20</v>
      </c>
      <c r="J935" s="299">
        <v>17</v>
      </c>
      <c r="K935" s="299">
        <v>15</v>
      </c>
      <c r="L935" s="299">
        <v>0.03</v>
      </c>
      <c r="M935" s="299">
        <v>1.96</v>
      </c>
      <c r="N935" s="299">
        <v>1.99</v>
      </c>
      <c r="O935" s="299"/>
      <c r="P935" s="299" t="s">
        <v>506</v>
      </c>
      <c r="Q935" s="299">
        <v>2.1</v>
      </c>
      <c r="R935" s="299">
        <v>10.7</v>
      </c>
      <c r="S935" s="300">
        <v>96</v>
      </c>
      <c r="X935" s="309"/>
      <c r="AC935" s="309"/>
      <c r="AF935" s="309"/>
      <c r="AG935" s="309"/>
      <c r="AH935" s="309"/>
      <c r="AI935" s="309"/>
      <c r="AJ935" s="309"/>
      <c r="AK935" s="309"/>
      <c r="AL935" s="309"/>
      <c r="AM935" s="309"/>
    </row>
    <row r="936" spans="2:39" ht="15" customHeight="1">
      <c r="B936" s="462"/>
      <c r="C936" s="459"/>
      <c r="D936" s="297" t="s">
        <v>523</v>
      </c>
      <c r="E936" s="298">
        <v>0</v>
      </c>
      <c r="F936" s="299">
        <v>1</v>
      </c>
      <c r="G936" s="299">
        <v>10</v>
      </c>
      <c r="H936" s="299">
        <v>11</v>
      </c>
      <c r="I936" s="299">
        <v>16</v>
      </c>
      <c r="J936" s="299">
        <v>16</v>
      </c>
      <c r="K936" s="299">
        <v>10</v>
      </c>
      <c r="L936" s="299">
        <v>0.01</v>
      </c>
      <c r="M936" s="299">
        <v>1.96</v>
      </c>
      <c r="N936" s="299">
        <v>1.97</v>
      </c>
      <c r="O936" s="299"/>
      <c r="P936" s="299" t="s">
        <v>498</v>
      </c>
      <c r="Q936" s="299">
        <v>2.5</v>
      </c>
      <c r="R936" s="299">
        <v>11</v>
      </c>
      <c r="S936" s="300">
        <v>96</v>
      </c>
      <c r="X936" s="309"/>
      <c r="AC936" s="309"/>
      <c r="AF936" s="309"/>
      <c r="AG936" s="309"/>
      <c r="AH936" s="309"/>
      <c r="AI936" s="309"/>
      <c r="AJ936" s="309"/>
      <c r="AK936" s="309"/>
      <c r="AL936" s="309"/>
      <c r="AM936" s="309"/>
    </row>
    <row r="937" spans="2:39" ht="15" customHeight="1">
      <c r="B937" s="462"/>
      <c r="C937" s="459"/>
      <c r="D937" s="297" t="s">
        <v>524</v>
      </c>
      <c r="E937" s="298">
        <v>0</v>
      </c>
      <c r="F937" s="299">
        <v>0</v>
      </c>
      <c r="G937" s="299">
        <v>8</v>
      </c>
      <c r="H937" s="299">
        <v>8</v>
      </c>
      <c r="I937" s="299">
        <v>17</v>
      </c>
      <c r="J937" s="299">
        <v>11</v>
      </c>
      <c r="K937" s="299">
        <v>7</v>
      </c>
      <c r="L937" s="299">
        <v>0.04</v>
      </c>
      <c r="M937" s="299">
        <v>1.83</v>
      </c>
      <c r="N937" s="299">
        <v>1.87</v>
      </c>
      <c r="O937" s="299"/>
      <c r="P937" s="299" t="s">
        <v>498</v>
      </c>
      <c r="Q937" s="299">
        <v>2.8</v>
      </c>
      <c r="R937" s="299">
        <v>11</v>
      </c>
      <c r="S937" s="300">
        <v>96</v>
      </c>
      <c r="X937" s="309"/>
      <c r="AC937" s="309"/>
      <c r="AF937" s="309"/>
      <c r="AG937" s="309"/>
      <c r="AH937" s="309"/>
      <c r="AI937" s="309"/>
      <c r="AJ937" s="309"/>
      <c r="AK937" s="309"/>
      <c r="AL937" s="309"/>
      <c r="AM937" s="309"/>
    </row>
    <row r="938" spans="2:39" ht="15" customHeight="1">
      <c r="B938" s="462"/>
      <c r="C938" s="459"/>
      <c r="D938" s="297" t="s">
        <v>525</v>
      </c>
      <c r="E938" s="298">
        <v>0</v>
      </c>
      <c r="F938" s="299">
        <v>0</v>
      </c>
      <c r="G938" s="299">
        <v>10</v>
      </c>
      <c r="H938" s="299">
        <v>10</v>
      </c>
      <c r="I938" s="299">
        <v>13</v>
      </c>
      <c r="J938" s="299">
        <v>8</v>
      </c>
      <c r="K938" s="299">
        <v>11</v>
      </c>
      <c r="L938" s="299">
        <v>0</v>
      </c>
      <c r="M938" s="299">
        <v>1.9</v>
      </c>
      <c r="N938" s="299">
        <v>1.9</v>
      </c>
      <c r="O938" s="299"/>
      <c r="P938" s="299" t="s">
        <v>493</v>
      </c>
      <c r="Q938" s="299">
        <v>3.1</v>
      </c>
      <c r="R938" s="299">
        <v>10.9</v>
      </c>
      <c r="S938" s="300">
        <v>96</v>
      </c>
      <c r="X938" s="309"/>
      <c r="AC938" s="309"/>
      <c r="AF938" s="309"/>
      <c r="AG938" s="309"/>
      <c r="AH938" s="309"/>
      <c r="AI938" s="309"/>
      <c r="AJ938" s="309"/>
      <c r="AK938" s="309"/>
      <c r="AL938" s="309"/>
      <c r="AM938" s="309"/>
    </row>
    <row r="939" spans="2:39" ht="15" customHeight="1">
      <c r="B939" s="462"/>
      <c r="C939" s="459"/>
      <c r="D939" s="297" t="s">
        <v>526</v>
      </c>
      <c r="E939" s="298">
        <v>0</v>
      </c>
      <c r="F939" s="299">
        <v>0</v>
      </c>
      <c r="G939" s="299">
        <v>10</v>
      </c>
      <c r="H939" s="299">
        <v>10</v>
      </c>
      <c r="I939" s="299">
        <v>12</v>
      </c>
      <c r="J939" s="299">
        <v>10</v>
      </c>
      <c r="K939" s="299">
        <v>10</v>
      </c>
      <c r="L939" s="299">
        <v>7.0000000000000007E-2</v>
      </c>
      <c r="M939" s="299">
        <v>1.86</v>
      </c>
      <c r="N939" s="299">
        <v>1.93</v>
      </c>
      <c r="O939" s="299"/>
      <c r="P939" s="299" t="s">
        <v>498</v>
      </c>
      <c r="Q939" s="299">
        <v>2.5</v>
      </c>
      <c r="R939" s="299">
        <v>11.2</v>
      </c>
      <c r="S939" s="300">
        <v>96</v>
      </c>
      <c r="X939" s="309"/>
      <c r="AC939" s="309"/>
      <c r="AF939" s="309"/>
      <c r="AG939" s="309"/>
      <c r="AH939" s="309"/>
      <c r="AI939" s="309"/>
      <c r="AJ939" s="309"/>
      <c r="AK939" s="309"/>
      <c r="AL939" s="309"/>
      <c r="AM939" s="309"/>
    </row>
    <row r="940" spans="2:39" ht="15" customHeight="1">
      <c r="B940" s="462"/>
      <c r="C940" s="459"/>
      <c r="D940" s="297" t="s">
        <v>527</v>
      </c>
      <c r="E940" s="298">
        <v>0</v>
      </c>
      <c r="F940" s="299">
        <v>0</v>
      </c>
      <c r="G940" s="299">
        <v>10</v>
      </c>
      <c r="H940" s="299">
        <v>10</v>
      </c>
      <c r="I940" s="299">
        <v>14</v>
      </c>
      <c r="J940" s="299">
        <v>9</v>
      </c>
      <c r="K940" s="299">
        <v>7</v>
      </c>
      <c r="L940" s="299">
        <v>0</v>
      </c>
      <c r="M940" s="299">
        <v>1.9</v>
      </c>
      <c r="N940" s="299">
        <v>1.9</v>
      </c>
      <c r="O940" s="299"/>
      <c r="P940" s="299" t="s">
        <v>498</v>
      </c>
      <c r="Q940" s="299">
        <v>2.7</v>
      </c>
      <c r="R940" s="299">
        <v>11.3</v>
      </c>
      <c r="S940" s="300">
        <v>97</v>
      </c>
      <c r="X940" s="309"/>
      <c r="AC940" s="309"/>
      <c r="AF940" s="309"/>
      <c r="AG940" s="309"/>
      <c r="AH940" s="309"/>
      <c r="AI940" s="309"/>
      <c r="AJ940" s="309"/>
      <c r="AK940" s="309"/>
      <c r="AL940" s="309"/>
      <c r="AM940" s="309"/>
    </row>
    <row r="941" spans="2:39" ht="15" customHeight="1">
      <c r="B941" s="462"/>
      <c r="C941" s="459"/>
      <c r="D941" s="297" t="s">
        <v>528</v>
      </c>
      <c r="E941" s="298">
        <v>0</v>
      </c>
      <c r="F941" s="299">
        <v>0</v>
      </c>
      <c r="G941" s="299">
        <v>8</v>
      </c>
      <c r="H941" s="299">
        <v>8</v>
      </c>
      <c r="I941" s="299">
        <v>17</v>
      </c>
      <c r="J941" s="299">
        <v>13</v>
      </c>
      <c r="K941" s="299">
        <v>2</v>
      </c>
      <c r="L941" s="299">
        <v>0.03</v>
      </c>
      <c r="M941" s="299">
        <v>1.9</v>
      </c>
      <c r="N941" s="299">
        <v>1.93</v>
      </c>
      <c r="O941" s="299"/>
      <c r="P941" s="299" t="s">
        <v>498</v>
      </c>
      <c r="Q941" s="299">
        <v>3</v>
      </c>
      <c r="R941" s="299">
        <v>11.4</v>
      </c>
      <c r="S941" s="300">
        <v>97</v>
      </c>
      <c r="X941" s="309"/>
      <c r="AC941" s="309"/>
      <c r="AF941" s="309"/>
      <c r="AG941" s="309"/>
      <c r="AH941" s="309"/>
      <c r="AI941" s="309"/>
      <c r="AJ941" s="309"/>
      <c r="AK941" s="309"/>
      <c r="AL941" s="309"/>
      <c r="AM941" s="309"/>
    </row>
    <row r="942" spans="2:39" ht="15" customHeight="1">
      <c r="B942" s="462"/>
      <c r="C942" s="460"/>
      <c r="D942" s="297" t="s">
        <v>529</v>
      </c>
      <c r="E942" s="298">
        <v>0</v>
      </c>
      <c r="F942" s="299">
        <v>0</v>
      </c>
      <c r="G942" s="299">
        <v>7</v>
      </c>
      <c r="H942" s="299">
        <v>7</v>
      </c>
      <c r="I942" s="299">
        <v>18</v>
      </c>
      <c r="J942" s="299">
        <v>6</v>
      </c>
      <c r="K942" s="299">
        <v>1</v>
      </c>
      <c r="L942" s="299">
        <v>0.21</v>
      </c>
      <c r="M942" s="299">
        <v>1.84</v>
      </c>
      <c r="N942" s="299">
        <v>2.0499999999999998</v>
      </c>
      <c r="O942" s="299"/>
      <c r="P942" s="299" t="s">
        <v>498</v>
      </c>
      <c r="Q942" s="299">
        <v>2.2999999999999998</v>
      </c>
      <c r="R942" s="299">
        <v>11.8</v>
      </c>
      <c r="S942" s="300">
        <v>96</v>
      </c>
      <c r="X942" s="309"/>
      <c r="AC942" s="309"/>
      <c r="AF942" s="309"/>
      <c r="AG942" s="309"/>
      <c r="AH942" s="309"/>
      <c r="AI942" s="309"/>
      <c r="AJ942" s="309"/>
      <c r="AK942" s="309"/>
      <c r="AL942" s="309"/>
      <c r="AM942" s="309"/>
    </row>
    <row r="943" spans="2:39" ht="15" customHeight="1">
      <c r="B943" s="462"/>
      <c r="C943" s="458">
        <v>42672</v>
      </c>
      <c r="D943" s="297" t="s">
        <v>492</v>
      </c>
      <c r="E943" s="298">
        <v>0</v>
      </c>
      <c r="F943" s="299">
        <v>0</v>
      </c>
      <c r="G943" s="299">
        <v>7</v>
      </c>
      <c r="H943" s="299">
        <v>7</v>
      </c>
      <c r="I943" s="299">
        <v>19</v>
      </c>
      <c r="J943" s="299">
        <v>9</v>
      </c>
      <c r="K943" s="299">
        <v>5</v>
      </c>
      <c r="L943" s="299">
        <v>0.04</v>
      </c>
      <c r="M943" s="299">
        <v>1.95</v>
      </c>
      <c r="N943" s="299">
        <v>1.99</v>
      </c>
      <c r="O943" s="299"/>
      <c r="P943" s="299" t="s">
        <v>493</v>
      </c>
      <c r="Q943" s="299">
        <v>1.6</v>
      </c>
      <c r="R943" s="299">
        <v>11.7</v>
      </c>
      <c r="S943" s="300">
        <v>96</v>
      </c>
      <c r="X943" s="309"/>
      <c r="AC943" s="309"/>
      <c r="AF943" s="309"/>
      <c r="AG943" s="309"/>
      <c r="AH943" s="309"/>
      <c r="AI943" s="309"/>
      <c r="AJ943" s="309"/>
      <c r="AK943" s="309"/>
      <c r="AL943" s="309"/>
      <c r="AM943" s="309"/>
    </row>
    <row r="944" spans="2:39" ht="15" customHeight="1">
      <c r="B944" s="462"/>
      <c r="C944" s="459"/>
      <c r="D944" s="297" t="s">
        <v>495</v>
      </c>
      <c r="E944" s="298">
        <v>0</v>
      </c>
      <c r="F944" s="299">
        <v>0</v>
      </c>
      <c r="G944" s="299">
        <v>9</v>
      </c>
      <c r="H944" s="299">
        <v>9</v>
      </c>
      <c r="I944" s="299">
        <v>17</v>
      </c>
      <c r="J944" s="299">
        <v>13</v>
      </c>
      <c r="K944" s="299">
        <v>7</v>
      </c>
      <c r="L944" s="299">
        <v>0.06</v>
      </c>
      <c r="M944" s="299">
        <v>1.89</v>
      </c>
      <c r="N944" s="299">
        <v>1.95</v>
      </c>
      <c r="O944" s="299"/>
      <c r="P944" s="299" t="s">
        <v>493</v>
      </c>
      <c r="Q944" s="299">
        <v>2.5</v>
      </c>
      <c r="R944" s="299">
        <v>11.3</v>
      </c>
      <c r="S944" s="300">
        <v>94</v>
      </c>
      <c r="X944" s="309"/>
      <c r="AC944" s="309"/>
      <c r="AF944" s="309"/>
      <c r="AG944" s="309"/>
      <c r="AH944" s="309"/>
      <c r="AI944" s="309"/>
      <c r="AJ944" s="309"/>
      <c r="AK944" s="309"/>
      <c r="AL944" s="309"/>
      <c r="AM944" s="309"/>
    </row>
    <row r="945" spans="2:39" ht="15" customHeight="1">
      <c r="B945" s="462"/>
      <c r="C945" s="459"/>
      <c r="D945" s="297" t="s">
        <v>497</v>
      </c>
      <c r="E945" s="298">
        <v>0</v>
      </c>
      <c r="F945" s="299">
        <v>0</v>
      </c>
      <c r="G945" s="299">
        <v>11</v>
      </c>
      <c r="H945" s="299">
        <v>11</v>
      </c>
      <c r="I945" s="299">
        <v>15</v>
      </c>
      <c r="J945" s="299">
        <v>7</v>
      </c>
      <c r="K945" s="299">
        <v>1</v>
      </c>
      <c r="L945" s="299">
        <v>7.0000000000000007E-2</v>
      </c>
      <c r="M945" s="299">
        <v>1.81</v>
      </c>
      <c r="N945" s="299">
        <v>1.88</v>
      </c>
      <c r="O945" s="299"/>
      <c r="P945" s="299" t="s">
        <v>539</v>
      </c>
      <c r="Q945" s="299">
        <v>1.4</v>
      </c>
      <c r="R945" s="299">
        <v>10.9</v>
      </c>
      <c r="S945" s="300">
        <v>93</v>
      </c>
      <c r="X945" s="309"/>
      <c r="AC945" s="309"/>
      <c r="AF945" s="309"/>
      <c r="AG945" s="309"/>
      <c r="AH945" s="309"/>
      <c r="AI945" s="309"/>
      <c r="AJ945" s="309"/>
      <c r="AK945" s="309"/>
      <c r="AL945" s="309"/>
      <c r="AM945" s="309"/>
    </row>
    <row r="946" spans="2:39" ht="15" customHeight="1">
      <c r="B946" s="462"/>
      <c r="C946" s="459"/>
      <c r="D946" s="297" t="s">
        <v>500</v>
      </c>
      <c r="E946" s="298">
        <v>0</v>
      </c>
      <c r="F946" s="299">
        <v>0</v>
      </c>
      <c r="G946" s="299">
        <v>7</v>
      </c>
      <c r="H946" s="299">
        <v>7</v>
      </c>
      <c r="I946" s="299">
        <v>18</v>
      </c>
      <c r="J946" s="299">
        <v>13</v>
      </c>
      <c r="K946" s="299">
        <v>5</v>
      </c>
      <c r="L946" s="299">
        <v>0</v>
      </c>
      <c r="M946" s="299">
        <v>1.9</v>
      </c>
      <c r="N946" s="299">
        <v>1.9</v>
      </c>
      <c r="O946" s="299"/>
      <c r="P946" s="299" t="s">
        <v>506</v>
      </c>
      <c r="Q946" s="299">
        <v>1.1000000000000001</v>
      </c>
      <c r="R946" s="299">
        <v>10</v>
      </c>
      <c r="S946" s="300">
        <v>92</v>
      </c>
      <c r="X946" s="309"/>
      <c r="AC946" s="309"/>
      <c r="AF946" s="309"/>
      <c r="AG946" s="309"/>
      <c r="AH946" s="309"/>
      <c r="AI946" s="309"/>
      <c r="AJ946" s="309"/>
      <c r="AK946" s="309"/>
      <c r="AL946" s="309"/>
      <c r="AM946" s="309"/>
    </row>
    <row r="947" spans="2:39" ht="15" customHeight="1">
      <c r="B947" s="462"/>
      <c r="C947" s="459"/>
      <c r="D947" s="297" t="s">
        <v>503</v>
      </c>
      <c r="E947" s="298">
        <v>0</v>
      </c>
      <c r="F947" s="299">
        <v>0</v>
      </c>
      <c r="G947" s="299">
        <v>7</v>
      </c>
      <c r="H947" s="299">
        <v>7</v>
      </c>
      <c r="I947" s="299">
        <v>14</v>
      </c>
      <c r="J947" s="299">
        <v>8</v>
      </c>
      <c r="K947" s="299">
        <v>4</v>
      </c>
      <c r="L947" s="299">
        <v>0.02</v>
      </c>
      <c r="M947" s="299">
        <v>1.95</v>
      </c>
      <c r="N947" s="299">
        <v>1.97</v>
      </c>
      <c r="O947" s="299"/>
      <c r="P947" s="299" t="s">
        <v>506</v>
      </c>
      <c r="Q947" s="299">
        <v>1.3</v>
      </c>
      <c r="R947" s="299">
        <v>10.4</v>
      </c>
      <c r="S947" s="300">
        <v>93</v>
      </c>
      <c r="X947" s="309"/>
      <c r="AC947" s="309"/>
      <c r="AF947" s="309"/>
      <c r="AG947" s="309"/>
      <c r="AH947" s="309"/>
      <c r="AI947" s="309"/>
      <c r="AJ947" s="309"/>
      <c r="AK947" s="309"/>
      <c r="AL947" s="309"/>
      <c r="AM947" s="309"/>
    </row>
    <row r="948" spans="2:39" ht="15" customHeight="1">
      <c r="B948" s="462"/>
      <c r="C948" s="459"/>
      <c r="D948" s="297" t="s">
        <v>505</v>
      </c>
      <c r="E948" s="298">
        <v>0</v>
      </c>
      <c r="F948" s="299">
        <v>0</v>
      </c>
      <c r="G948" s="299">
        <v>9</v>
      </c>
      <c r="H948" s="299">
        <v>9</v>
      </c>
      <c r="I948" s="299">
        <v>10</v>
      </c>
      <c r="J948" s="299">
        <v>11</v>
      </c>
      <c r="K948" s="299">
        <v>8</v>
      </c>
      <c r="L948" s="299">
        <v>0.02</v>
      </c>
      <c r="M948" s="299">
        <v>1.94</v>
      </c>
      <c r="N948" s="299">
        <v>1.96</v>
      </c>
      <c r="O948" s="299"/>
      <c r="P948" s="299" t="s">
        <v>515</v>
      </c>
      <c r="Q948" s="299">
        <v>1.7</v>
      </c>
      <c r="R948" s="299">
        <v>10.3</v>
      </c>
      <c r="S948" s="300">
        <v>96</v>
      </c>
      <c r="X948" s="309"/>
      <c r="AC948" s="309"/>
      <c r="AF948" s="309"/>
      <c r="AG948" s="309"/>
      <c r="AH948" s="309"/>
      <c r="AI948" s="309"/>
      <c r="AJ948" s="309"/>
      <c r="AK948" s="309"/>
      <c r="AL948" s="309"/>
      <c r="AM948" s="309"/>
    </row>
    <row r="949" spans="2:39" ht="15" customHeight="1">
      <c r="B949" s="462"/>
      <c r="C949" s="459"/>
      <c r="D949" s="297" t="s">
        <v>508</v>
      </c>
      <c r="E949" s="298">
        <v>0</v>
      </c>
      <c r="F949" s="299">
        <v>1</v>
      </c>
      <c r="G949" s="299">
        <v>12</v>
      </c>
      <c r="H949" s="299">
        <v>13</v>
      </c>
      <c r="I949" s="299">
        <v>8</v>
      </c>
      <c r="J949" s="299">
        <v>12</v>
      </c>
      <c r="K949" s="299">
        <v>4</v>
      </c>
      <c r="L949" s="299">
        <v>0.08</v>
      </c>
      <c r="M949" s="299">
        <v>1.89</v>
      </c>
      <c r="N949" s="299">
        <v>1.97</v>
      </c>
      <c r="O949" s="299"/>
      <c r="P949" s="299" t="s">
        <v>518</v>
      </c>
      <c r="Q949" s="299">
        <v>0.5</v>
      </c>
      <c r="R949" s="299">
        <v>11.2</v>
      </c>
      <c r="S949" s="300">
        <v>96</v>
      </c>
      <c r="X949" s="309"/>
      <c r="AC949" s="309"/>
      <c r="AF949" s="309"/>
      <c r="AG949" s="309"/>
      <c r="AH949" s="309"/>
      <c r="AI949" s="309"/>
      <c r="AJ949" s="309"/>
      <c r="AK949" s="309"/>
      <c r="AL949" s="309"/>
      <c r="AM949" s="309"/>
    </row>
    <row r="950" spans="2:39" ht="15" customHeight="1">
      <c r="B950" s="462"/>
      <c r="C950" s="459"/>
      <c r="D950" s="297" t="s">
        <v>510</v>
      </c>
      <c r="E950" s="298">
        <v>0</v>
      </c>
      <c r="F950" s="299">
        <v>5</v>
      </c>
      <c r="G950" s="299">
        <v>14</v>
      </c>
      <c r="H950" s="299">
        <v>19</v>
      </c>
      <c r="I950" s="299">
        <v>9</v>
      </c>
      <c r="J950" s="299">
        <v>15</v>
      </c>
      <c r="K950" s="299">
        <v>10</v>
      </c>
      <c r="L950" s="299">
        <v>0</v>
      </c>
      <c r="M950" s="299">
        <v>1.84</v>
      </c>
      <c r="N950" s="299">
        <v>1.84</v>
      </c>
      <c r="O950" s="299"/>
      <c r="P950" s="299" t="s">
        <v>538</v>
      </c>
      <c r="Q950" s="299">
        <v>0.6</v>
      </c>
      <c r="R950" s="299">
        <v>13.6</v>
      </c>
      <c r="S950" s="300">
        <v>88</v>
      </c>
      <c r="X950" s="309"/>
      <c r="AC950" s="309"/>
      <c r="AF950" s="309"/>
      <c r="AG950" s="309"/>
      <c r="AH950" s="309"/>
      <c r="AI950" s="309"/>
      <c r="AJ950" s="309"/>
      <c r="AK950" s="309"/>
      <c r="AL950" s="309"/>
      <c r="AM950" s="309"/>
    </row>
    <row r="951" spans="2:39" ht="15" customHeight="1">
      <c r="B951" s="462"/>
      <c r="C951" s="459"/>
      <c r="D951" s="297" t="s">
        <v>511</v>
      </c>
      <c r="E951" s="298">
        <v>0</v>
      </c>
      <c r="F951" s="299">
        <v>3</v>
      </c>
      <c r="G951" s="299">
        <v>10</v>
      </c>
      <c r="H951" s="299">
        <v>13</v>
      </c>
      <c r="I951" s="299">
        <v>17</v>
      </c>
      <c r="J951" s="299">
        <v>12</v>
      </c>
      <c r="K951" s="299">
        <v>9</v>
      </c>
      <c r="L951" s="299">
        <v>7.0000000000000007E-2</v>
      </c>
      <c r="M951" s="299">
        <v>1.97</v>
      </c>
      <c r="N951" s="299">
        <v>2.04</v>
      </c>
      <c r="O951" s="299"/>
      <c r="P951" s="299" t="s">
        <v>518</v>
      </c>
      <c r="Q951" s="299">
        <v>1.8</v>
      </c>
      <c r="R951" s="299">
        <v>16</v>
      </c>
      <c r="S951" s="300">
        <v>76</v>
      </c>
      <c r="X951" s="309"/>
      <c r="AC951" s="309"/>
      <c r="AF951" s="309"/>
      <c r="AG951" s="309"/>
      <c r="AH951" s="309"/>
      <c r="AI951" s="309"/>
      <c r="AJ951" s="309"/>
      <c r="AK951" s="309"/>
      <c r="AL951" s="309"/>
      <c r="AM951" s="309"/>
    </row>
    <row r="952" spans="2:39" ht="15" customHeight="1" thickBot="1">
      <c r="B952" s="462"/>
      <c r="C952" s="459"/>
      <c r="D952" s="310" t="s">
        <v>512</v>
      </c>
      <c r="E952" s="311">
        <v>0</v>
      </c>
      <c r="F952" s="304">
        <v>1</v>
      </c>
      <c r="G952" s="304">
        <v>8</v>
      </c>
      <c r="H952" s="304">
        <v>9</v>
      </c>
      <c r="I952" s="304">
        <v>26</v>
      </c>
      <c r="J952" s="304">
        <v>17</v>
      </c>
      <c r="K952" s="304">
        <v>11</v>
      </c>
      <c r="L952" s="304">
        <v>0.04</v>
      </c>
      <c r="M952" s="304">
        <v>1.93</v>
      </c>
      <c r="N952" s="304">
        <v>1.97</v>
      </c>
      <c r="O952" s="304"/>
      <c r="P952" s="304" t="s">
        <v>518</v>
      </c>
      <c r="Q952" s="304">
        <v>2.5</v>
      </c>
      <c r="R952" s="304">
        <v>17.899999999999999</v>
      </c>
      <c r="S952" s="305">
        <v>69</v>
      </c>
      <c r="X952" s="309"/>
      <c r="AC952" s="309"/>
      <c r="AF952" s="309"/>
      <c r="AG952" s="309"/>
      <c r="AH952" s="309"/>
      <c r="AI952" s="309"/>
      <c r="AJ952" s="309"/>
      <c r="AK952" s="309"/>
      <c r="AL952" s="309"/>
      <c r="AM952" s="309"/>
    </row>
    <row r="953" spans="2:39" ht="15" customHeight="1">
      <c r="B953" s="462" t="s">
        <v>537</v>
      </c>
      <c r="C953" s="459"/>
      <c r="D953" s="293" t="s">
        <v>514</v>
      </c>
      <c r="E953" s="294">
        <v>0</v>
      </c>
      <c r="F953" s="295">
        <v>1</v>
      </c>
      <c r="G953" s="295">
        <v>9</v>
      </c>
      <c r="H953" s="295">
        <v>10</v>
      </c>
      <c r="I953" s="295">
        <v>31</v>
      </c>
      <c r="J953" s="295">
        <v>17</v>
      </c>
      <c r="K953" s="295">
        <v>9</v>
      </c>
      <c r="L953" s="295">
        <v>0.03</v>
      </c>
      <c r="M953" s="295">
        <v>1.87</v>
      </c>
      <c r="N953" s="295">
        <v>1.9</v>
      </c>
      <c r="O953" s="295"/>
      <c r="P953" s="295" t="s">
        <v>538</v>
      </c>
      <c r="Q953" s="295">
        <v>2</v>
      </c>
      <c r="R953" s="295">
        <v>19.7</v>
      </c>
      <c r="S953" s="296">
        <v>55</v>
      </c>
      <c r="X953" s="309"/>
      <c r="AC953" s="309"/>
      <c r="AF953" s="309"/>
      <c r="AG953" s="309"/>
      <c r="AH953" s="309"/>
      <c r="AI953" s="309"/>
      <c r="AJ953" s="309"/>
      <c r="AK953" s="309"/>
      <c r="AL953" s="309"/>
      <c r="AM953" s="309"/>
    </row>
    <row r="954" spans="2:39" ht="15" customHeight="1">
      <c r="B954" s="462"/>
      <c r="C954" s="459"/>
      <c r="D954" s="297" t="s">
        <v>516</v>
      </c>
      <c r="E954" s="298">
        <v>0</v>
      </c>
      <c r="F954" s="299">
        <v>1</v>
      </c>
      <c r="G954" s="299">
        <v>8</v>
      </c>
      <c r="H954" s="299">
        <v>9</v>
      </c>
      <c r="I954" s="299">
        <v>37</v>
      </c>
      <c r="J954" s="299">
        <v>6</v>
      </c>
      <c r="K954" s="299">
        <v>3</v>
      </c>
      <c r="L954" s="299">
        <v>0.05</v>
      </c>
      <c r="M954" s="299">
        <v>1.71</v>
      </c>
      <c r="N954" s="299">
        <v>1.76</v>
      </c>
      <c r="O954" s="299"/>
      <c r="P954" s="299" t="s">
        <v>498</v>
      </c>
      <c r="Q954" s="299">
        <v>6</v>
      </c>
      <c r="R954" s="299">
        <v>19.8</v>
      </c>
      <c r="S954" s="300">
        <v>51</v>
      </c>
      <c r="X954" s="309"/>
      <c r="AC954" s="309"/>
      <c r="AF954" s="309"/>
      <c r="AG954" s="309"/>
      <c r="AH954" s="309"/>
      <c r="AI954" s="309"/>
      <c r="AJ954" s="309"/>
      <c r="AK954" s="309"/>
      <c r="AL954" s="309"/>
      <c r="AM954" s="309"/>
    </row>
    <row r="955" spans="2:39" ht="15" customHeight="1">
      <c r="B955" s="462"/>
      <c r="C955" s="459"/>
      <c r="D955" s="297" t="s">
        <v>517</v>
      </c>
      <c r="E955" s="298">
        <v>0</v>
      </c>
      <c r="F955" s="299">
        <v>1</v>
      </c>
      <c r="G955" s="299">
        <v>5</v>
      </c>
      <c r="H955" s="299">
        <v>6</v>
      </c>
      <c r="I955" s="299">
        <v>39</v>
      </c>
      <c r="J955" s="299">
        <v>8</v>
      </c>
      <c r="K955" s="299">
        <v>-1</v>
      </c>
      <c r="L955" s="299">
        <v>0.02</v>
      </c>
      <c r="M955" s="299">
        <v>1.86</v>
      </c>
      <c r="N955" s="299">
        <v>1.88</v>
      </c>
      <c r="O955" s="299"/>
      <c r="P955" s="299" t="s">
        <v>506</v>
      </c>
      <c r="Q955" s="299">
        <v>5.3</v>
      </c>
      <c r="R955" s="299">
        <v>19.7</v>
      </c>
      <c r="S955" s="300">
        <v>43</v>
      </c>
      <c r="X955" s="309"/>
      <c r="AC955" s="309"/>
      <c r="AF955" s="309"/>
      <c r="AG955" s="309"/>
      <c r="AH955" s="309"/>
      <c r="AI955" s="309"/>
      <c r="AJ955" s="309"/>
      <c r="AK955" s="309"/>
      <c r="AL955" s="309"/>
      <c r="AM955" s="309"/>
    </row>
    <row r="956" spans="2:39" ht="15" customHeight="1">
      <c r="B956" s="462"/>
      <c r="C956" s="459"/>
      <c r="D956" s="297" t="s">
        <v>519</v>
      </c>
      <c r="E956" s="298">
        <v>0</v>
      </c>
      <c r="F956" s="299">
        <v>0</v>
      </c>
      <c r="G956" s="299">
        <v>4</v>
      </c>
      <c r="H956" s="299">
        <v>4</v>
      </c>
      <c r="I956" s="299">
        <v>40</v>
      </c>
      <c r="J956" s="299">
        <v>5</v>
      </c>
      <c r="K956" s="299">
        <v>-3</v>
      </c>
      <c r="L956" s="299">
        <v>0.04</v>
      </c>
      <c r="M956" s="299">
        <v>1.83</v>
      </c>
      <c r="N956" s="299">
        <v>1.87</v>
      </c>
      <c r="O956" s="299"/>
      <c r="P956" s="299" t="s">
        <v>498</v>
      </c>
      <c r="Q956" s="299">
        <v>5</v>
      </c>
      <c r="R956" s="299">
        <v>17.399999999999999</v>
      </c>
      <c r="S956" s="300">
        <v>43</v>
      </c>
      <c r="X956" s="309"/>
      <c r="AC956" s="309"/>
      <c r="AF956" s="309"/>
      <c r="AG956" s="309"/>
      <c r="AH956" s="309"/>
      <c r="AI956" s="309"/>
      <c r="AJ956" s="309"/>
      <c r="AK956" s="309"/>
      <c r="AL956" s="309"/>
      <c r="AM956" s="309"/>
    </row>
    <row r="957" spans="2:39" ht="15" customHeight="1">
      <c r="B957" s="462"/>
      <c r="C957" s="459"/>
      <c r="D957" s="297" t="s">
        <v>520</v>
      </c>
      <c r="E957" s="298">
        <v>0</v>
      </c>
      <c r="F957" s="299">
        <v>0</v>
      </c>
      <c r="G957" s="299">
        <v>3</v>
      </c>
      <c r="H957" s="299">
        <v>3</v>
      </c>
      <c r="I957" s="299">
        <v>38</v>
      </c>
      <c r="J957" s="299">
        <v>6</v>
      </c>
      <c r="K957" s="299">
        <v>-3</v>
      </c>
      <c r="L957" s="299">
        <v>0.02</v>
      </c>
      <c r="M957" s="299">
        <v>1.79</v>
      </c>
      <c r="N957" s="299">
        <v>1.81</v>
      </c>
      <c r="O957" s="299"/>
      <c r="P957" s="299" t="s">
        <v>506</v>
      </c>
      <c r="Q957" s="299">
        <v>4.5</v>
      </c>
      <c r="R957" s="299">
        <v>16.7</v>
      </c>
      <c r="S957" s="300">
        <v>41</v>
      </c>
      <c r="X957" s="309"/>
      <c r="AC957" s="309"/>
      <c r="AF957" s="309"/>
      <c r="AG957" s="309"/>
      <c r="AH957" s="309"/>
      <c r="AI957" s="309"/>
      <c r="AJ957" s="309"/>
      <c r="AK957" s="309"/>
      <c r="AL957" s="309"/>
      <c r="AM957" s="309"/>
    </row>
    <row r="958" spans="2:39" ht="15" customHeight="1">
      <c r="B958" s="462"/>
      <c r="C958" s="459"/>
      <c r="D958" s="297" t="s">
        <v>521</v>
      </c>
      <c r="E958" s="298">
        <v>0</v>
      </c>
      <c r="F958" s="299">
        <v>0</v>
      </c>
      <c r="G958" s="299">
        <v>3</v>
      </c>
      <c r="H958" s="299">
        <v>3</v>
      </c>
      <c r="I958" s="299">
        <v>39</v>
      </c>
      <c r="J958" s="299">
        <v>6</v>
      </c>
      <c r="K958" s="299">
        <v>6</v>
      </c>
      <c r="L958" s="299">
        <v>0</v>
      </c>
      <c r="M958" s="299">
        <v>1.8</v>
      </c>
      <c r="N958" s="299">
        <v>1.8</v>
      </c>
      <c r="O958" s="299"/>
      <c r="P958" s="299" t="s">
        <v>506</v>
      </c>
      <c r="Q958" s="299">
        <v>4.2</v>
      </c>
      <c r="R958" s="299">
        <v>15.3</v>
      </c>
      <c r="S958" s="300">
        <v>44</v>
      </c>
      <c r="X958" s="309"/>
      <c r="AC958" s="309"/>
      <c r="AF958" s="309"/>
      <c r="AG958" s="309"/>
      <c r="AH958" s="309"/>
      <c r="AI958" s="309"/>
      <c r="AJ958" s="309"/>
      <c r="AK958" s="309"/>
      <c r="AL958" s="309"/>
      <c r="AM958" s="309"/>
    </row>
    <row r="959" spans="2:39" ht="15" customHeight="1">
      <c r="B959" s="462"/>
      <c r="C959" s="459"/>
      <c r="D959" s="297" t="s">
        <v>522</v>
      </c>
      <c r="E959" s="298">
        <v>0</v>
      </c>
      <c r="F959" s="299">
        <v>0</v>
      </c>
      <c r="G959" s="299">
        <v>3</v>
      </c>
      <c r="H959" s="299">
        <v>3</v>
      </c>
      <c r="I959" s="299">
        <v>36</v>
      </c>
      <c r="J959" s="299">
        <v>8</v>
      </c>
      <c r="K959" s="299">
        <v>7</v>
      </c>
      <c r="L959" s="299">
        <v>0.01</v>
      </c>
      <c r="M959" s="299">
        <v>1.88</v>
      </c>
      <c r="N959" s="299">
        <v>1.89</v>
      </c>
      <c r="O959" s="299"/>
      <c r="P959" s="299" t="s">
        <v>506</v>
      </c>
      <c r="Q959" s="299">
        <v>5.0999999999999996</v>
      </c>
      <c r="R959" s="299">
        <v>13.2</v>
      </c>
      <c r="S959" s="300">
        <v>51</v>
      </c>
      <c r="X959" s="309"/>
      <c r="AC959" s="309"/>
      <c r="AF959" s="309"/>
      <c r="AG959" s="309"/>
      <c r="AH959" s="309"/>
      <c r="AI959" s="309"/>
      <c r="AJ959" s="309"/>
      <c r="AK959" s="309"/>
      <c r="AL959" s="309"/>
      <c r="AM959" s="309"/>
    </row>
    <row r="960" spans="2:39" ht="15" customHeight="1">
      <c r="B960" s="462"/>
      <c r="C960" s="459"/>
      <c r="D960" s="297" t="s">
        <v>523</v>
      </c>
      <c r="E960" s="298">
        <v>0</v>
      </c>
      <c r="F960" s="299">
        <v>0</v>
      </c>
      <c r="G960" s="299">
        <v>3</v>
      </c>
      <c r="H960" s="299">
        <v>3</v>
      </c>
      <c r="I960" s="299">
        <v>35</v>
      </c>
      <c r="J960" s="299">
        <v>11</v>
      </c>
      <c r="K960" s="299">
        <v>7</v>
      </c>
      <c r="L960" s="299">
        <v>0</v>
      </c>
      <c r="M960" s="299">
        <v>1.87</v>
      </c>
      <c r="N960" s="299">
        <v>1.87</v>
      </c>
      <c r="O960" s="299"/>
      <c r="P960" s="299" t="s">
        <v>506</v>
      </c>
      <c r="Q960" s="299">
        <v>4.5</v>
      </c>
      <c r="R960" s="299">
        <v>12.3</v>
      </c>
      <c r="S960" s="300">
        <v>54</v>
      </c>
      <c r="X960" s="309"/>
      <c r="AC960" s="309"/>
      <c r="AF960" s="309"/>
      <c r="AG960" s="309"/>
      <c r="AH960" s="309"/>
      <c r="AI960" s="309"/>
      <c r="AJ960" s="309"/>
      <c r="AK960" s="309"/>
      <c r="AL960" s="309"/>
      <c r="AM960" s="309"/>
    </row>
    <row r="961" spans="2:39" ht="15" customHeight="1">
      <c r="B961" s="462"/>
      <c r="C961" s="459"/>
      <c r="D961" s="297" t="s">
        <v>524</v>
      </c>
      <c r="E961" s="298">
        <v>0</v>
      </c>
      <c r="F961" s="299">
        <v>0</v>
      </c>
      <c r="G961" s="299">
        <v>2</v>
      </c>
      <c r="H961" s="299">
        <v>2</v>
      </c>
      <c r="I961" s="299">
        <v>36</v>
      </c>
      <c r="J961" s="299">
        <v>17</v>
      </c>
      <c r="K961" s="299">
        <v>7</v>
      </c>
      <c r="L961" s="299">
        <v>0</v>
      </c>
      <c r="M961" s="299">
        <v>1.87</v>
      </c>
      <c r="N961" s="299">
        <v>1.87</v>
      </c>
      <c r="O961" s="299"/>
      <c r="P961" s="299" t="s">
        <v>506</v>
      </c>
      <c r="Q961" s="299">
        <v>4.9000000000000004</v>
      </c>
      <c r="R961" s="299">
        <v>11.8</v>
      </c>
      <c r="S961" s="300">
        <v>54</v>
      </c>
      <c r="X961" s="309"/>
      <c r="AC961" s="309"/>
      <c r="AF961" s="309"/>
      <c r="AG961" s="309"/>
      <c r="AH961" s="309"/>
      <c r="AI961" s="309"/>
      <c r="AJ961" s="309"/>
      <c r="AK961" s="309"/>
      <c r="AL961" s="309"/>
      <c r="AM961" s="309"/>
    </row>
    <row r="962" spans="2:39" ht="15" customHeight="1">
      <c r="B962" s="462"/>
      <c r="C962" s="459"/>
      <c r="D962" s="297" t="s">
        <v>525</v>
      </c>
      <c r="E962" s="298">
        <v>0</v>
      </c>
      <c r="F962" s="299">
        <v>0</v>
      </c>
      <c r="G962" s="299">
        <v>2</v>
      </c>
      <c r="H962" s="299">
        <v>2</v>
      </c>
      <c r="I962" s="299">
        <v>36</v>
      </c>
      <c r="J962" s="299">
        <v>15</v>
      </c>
      <c r="K962" s="299">
        <v>14</v>
      </c>
      <c r="L962" s="299">
        <v>0</v>
      </c>
      <c r="M962" s="299">
        <v>1.9</v>
      </c>
      <c r="N962" s="299">
        <v>1.9</v>
      </c>
      <c r="O962" s="299"/>
      <c r="P962" s="299" t="s">
        <v>506</v>
      </c>
      <c r="Q962" s="299">
        <v>4.4000000000000004</v>
      </c>
      <c r="R962" s="299">
        <v>11.4</v>
      </c>
      <c r="S962" s="300">
        <v>53</v>
      </c>
      <c r="X962" s="309"/>
      <c r="AC962" s="309"/>
      <c r="AF962" s="309"/>
      <c r="AG962" s="309"/>
      <c r="AH962" s="309"/>
      <c r="AI962" s="309"/>
      <c r="AJ962" s="309"/>
      <c r="AK962" s="309"/>
      <c r="AL962" s="309"/>
      <c r="AM962" s="309"/>
    </row>
    <row r="963" spans="2:39" ht="15" customHeight="1">
      <c r="B963" s="462"/>
      <c r="C963" s="459"/>
      <c r="D963" s="297" t="s">
        <v>526</v>
      </c>
      <c r="E963" s="298">
        <v>0</v>
      </c>
      <c r="F963" s="299">
        <v>0</v>
      </c>
      <c r="G963" s="299">
        <v>1</v>
      </c>
      <c r="H963" s="299">
        <v>1</v>
      </c>
      <c r="I963" s="299">
        <v>36</v>
      </c>
      <c r="J963" s="299">
        <v>18</v>
      </c>
      <c r="K963" s="299">
        <v>12</v>
      </c>
      <c r="L963" s="299">
        <v>0.01</v>
      </c>
      <c r="M963" s="299">
        <v>1.93</v>
      </c>
      <c r="N963" s="299">
        <v>1.94</v>
      </c>
      <c r="O963" s="299"/>
      <c r="P963" s="299" t="s">
        <v>506</v>
      </c>
      <c r="Q963" s="299">
        <v>4.2</v>
      </c>
      <c r="R963" s="299">
        <v>10.9</v>
      </c>
      <c r="S963" s="300">
        <v>55</v>
      </c>
      <c r="X963" s="309"/>
      <c r="AC963" s="309"/>
      <c r="AF963" s="309"/>
      <c r="AG963" s="309"/>
      <c r="AH963" s="309"/>
      <c r="AI963" s="309"/>
      <c r="AJ963" s="309"/>
      <c r="AK963" s="309"/>
      <c r="AL963" s="309"/>
      <c r="AM963" s="309"/>
    </row>
    <row r="964" spans="2:39" ht="15" customHeight="1">
      <c r="B964" s="462"/>
      <c r="C964" s="459"/>
      <c r="D964" s="297" t="s">
        <v>527</v>
      </c>
      <c r="E964" s="298">
        <v>0</v>
      </c>
      <c r="F964" s="299">
        <v>0</v>
      </c>
      <c r="G964" s="299">
        <v>1</v>
      </c>
      <c r="H964" s="299">
        <v>1</v>
      </c>
      <c r="I964" s="299">
        <v>36</v>
      </c>
      <c r="J964" s="299">
        <v>19</v>
      </c>
      <c r="K964" s="299">
        <v>10</v>
      </c>
      <c r="L964" s="299">
        <v>0</v>
      </c>
      <c r="M964" s="299">
        <v>1.93</v>
      </c>
      <c r="N964" s="299">
        <v>1.93</v>
      </c>
      <c r="O964" s="299"/>
      <c r="P964" s="299" t="s">
        <v>506</v>
      </c>
      <c r="Q964" s="299">
        <v>2.4</v>
      </c>
      <c r="R964" s="299">
        <v>10.7</v>
      </c>
      <c r="S964" s="300">
        <v>53</v>
      </c>
      <c r="X964" s="309"/>
      <c r="AC964" s="309"/>
      <c r="AF964" s="309"/>
      <c r="AG964" s="309"/>
      <c r="AH964" s="309"/>
      <c r="AI964" s="309"/>
      <c r="AJ964" s="309"/>
      <c r="AK964" s="309"/>
      <c r="AL964" s="309"/>
      <c r="AM964" s="309"/>
    </row>
    <row r="965" spans="2:39" ht="15" customHeight="1">
      <c r="B965" s="462"/>
      <c r="C965" s="459"/>
      <c r="D965" s="297" t="s">
        <v>528</v>
      </c>
      <c r="E965" s="298">
        <v>0</v>
      </c>
      <c r="F965" s="299">
        <v>0</v>
      </c>
      <c r="G965" s="299">
        <v>1</v>
      </c>
      <c r="H965" s="299">
        <v>1</v>
      </c>
      <c r="I965" s="299">
        <v>33</v>
      </c>
      <c r="J965" s="299">
        <v>17</v>
      </c>
      <c r="K965" s="299">
        <v>10</v>
      </c>
      <c r="L965" s="299">
        <v>0.1</v>
      </c>
      <c r="M965" s="299">
        <v>1.86</v>
      </c>
      <c r="N965" s="299">
        <v>1.96</v>
      </c>
      <c r="O965" s="299"/>
      <c r="P965" s="299" t="s">
        <v>531</v>
      </c>
      <c r="Q965" s="299">
        <v>1.4</v>
      </c>
      <c r="R965" s="299">
        <v>10.1</v>
      </c>
      <c r="S965" s="300">
        <v>55</v>
      </c>
      <c r="X965" s="309"/>
      <c r="AC965" s="309"/>
      <c r="AF965" s="309"/>
      <c r="AG965" s="309"/>
      <c r="AH965" s="309"/>
      <c r="AI965" s="309"/>
      <c r="AJ965" s="309"/>
      <c r="AK965" s="309"/>
      <c r="AL965" s="309"/>
      <c r="AM965" s="309"/>
    </row>
    <row r="966" spans="2:39" ht="15" customHeight="1">
      <c r="B966" s="462"/>
      <c r="C966" s="460"/>
      <c r="D966" s="297" t="s">
        <v>529</v>
      </c>
      <c r="E966" s="298">
        <v>0</v>
      </c>
      <c r="F966" s="299">
        <v>0</v>
      </c>
      <c r="G966" s="299">
        <v>1</v>
      </c>
      <c r="H966" s="299">
        <v>1</v>
      </c>
      <c r="I966" s="299">
        <v>33</v>
      </c>
      <c r="J966" s="299">
        <v>13</v>
      </c>
      <c r="K966" s="299">
        <v>11</v>
      </c>
      <c r="L966" s="299">
        <v>0</v>
      </c>
      <c r="M966" s="299">
        <v>1.91</v>
      </c>
      <c r="N966" s="299">
        <v>1.91</v>
      </c>
      <c r="O966" s="299"/>
      <c r="P966" s="299" t="s">
        <v>534</v>
      </c>
      <c r="Q966" s="299">
        <v>1.1000000000000001</v>
      </c>
      <c r="R966" s="299">
        <v>9.8000000000000007</v>
      </c>
      <c r="S966" s="300">
        <v>56</v>
      </c>
      <c r="X966" s="309"/>
      <c r="AC966" s="309"/>
      <c r="AF966" s="309"/>
      <c r="AG966" s="309"/>
      <c r="AH966" s="309"/>
      <c r="AI966" s="309"/>
      <c r="AJ966" s="309"/>
      <c r="AK966" s="309"/>
      <c r="AL966" s="309"/>
      <c r="AM966" s="309"/>
    </row>
    <row r="967" spans="2:39" ht="15" customHeight="1">
      <c r="B967" s="462"/>
      <c r="C967" s="458">
        <v>42673</v>
      </c>
      <c r="D967" s="297" t="s">
        <v>492</v>
      </c>
      <c r="E967" s="298">
        <v>0</v>
      </c>
      <c r="F967" s="299">
        <v>0</v>
      </c>
      <c r="G967" s="299">
        <v>1</v>
      </c>
      <c r="H967" s="299">
        <v>1</v>
      </c>
      <c r="I967" s="299">
        <v>33</v>
      </c>
      <c r="J967" s="299">
        <v>21</v>
      </c>
      <c r="K967" s="299">
        <v>10</v>
      </c>
      <c r="L967" s="299">
        <v>0.37</v>
      </c>
      <c r="M967" s="299">
        <v>1.81</v>
      </c>
      <c r="N967" s="299">
        <v>2.1800000000000002</v>
      </c>
      <c r="O967" s="299"/>
      <c r="P967" s="299" t="s">
        <v>506</v>
      </c>
      <c r="Q967" s="299">
        <v>1.1000000000000001</v>
      </c>
      <c r="R967" s="299">
        <v>9.6999999999999993</v>
      </c>
      <c r="S967" s="300">
        <v>65</v>
      </c>
      <c r="X967" s="309"/>
      <c r="AC967" s="309"/>
      <c r="AF967" s="309"/>
      <c r="AG967" s="309"/>
      <c r="AH967" s="309"/>
      <c r="AI967" s="309"/>
      <c r="AJ967" s="309"/>
      <c r="AK967" s="309"/>
      <c r="AL967" s="309"/>
      <c r="AM967" s="309"/>
    </row>
    <row r="968" spans="2:39" ht="15" customHeight="1">
      <c r="B968" s="462"/>
      <c r="C968" s="459"/>
      <c r="D968" s="297" t="s">
        <v>495</v>
      </c>
      <c r="E968" s="298">
        <v>0</v>
      </c>
      <c r="F968" s="299">
        <v>0</v>
      </c>
      <c r="G968" s="299">
        <v>1</v>
      </c>
      <c r="H968" s="299">
        <v>1</v>
      </c>
      <c r="I968" s="299">
        <v>32</v>
      </c>
      <c r="J968" s="299">
        <v>12</v>
      </c>
      <c r="K968" s="299">
        <v>13</v>
      </c>
      <c r="L968" s="299">
        <v>0</v>
      </c>
      <c r="M968" s="299">
        <v>1.85</v>
      </c>
      <c r="N968" s="299">
        <v>1.85</v>
      </c>
      <c r="O968" s="299"/>
      <c r="P968" s="299" t="s">
        <v>506</v>
      </c>
      <c r="Q968" s="299">
        <v>2.2999999999999998</v>
      </c>
      <c r="R968" s="299">
        <v>9.5</v>
      </c>
      <c r="S968" s="300">
        <v>61</v>
      </c>
      <c r="X968" s="309"/>
      <c r="AC968" s="309"/>
      <c r="AF968" s="309"/>
      <c r="AG968" s="309"/>
      <c r="AH968" s="309"/>
      <c r="AI968" s="309"/>
      <c r="AJ968" s="309"/>
      <c r="AK968" s="309"/>
      <c r="AL968" s="309"/>
      <c r="AM968" s="309"/>
    </row>
    <row r="969" spans="2:39" ht="15" customHeight="1">
      <c r="B969" s="462"/>
      <c r="C969" s="459"/>
      <c r="D969" s="297" t="s">
        <v>497</v>
      </c>
      <c r="E969" s="298">
        <v>0</v>
      </c>
      <c r="F969" s="299">
        <v>0</v>
      </c>
      <c r="G969" s="299">
        <v>1</v>
      </c>
      <c r="H969" s="299">
        <v>1</v>
      </c>
      <c r="I969" s="299">
        <v>30</v>
      </c>
      <c r="J969" s="299">
        <v>19</v>
      </c>
      <c r="K969" s="299">
        <v>8</v>
      </c>
      <c r="L969" s="299">
        <v>0.03</v>
      </c>
      <c r="M969" s="299">
        <v>1.78</v>
      </c>
      <c r="N969" s="299">
        <v>1.81</v>
      </c>
      <c r="O969" s="299"/>
      <c r="P969" s="299" t="s">
        <v>506</v>
      </c>
      <c r="Q969" s="299">
        <v>1.5</v>
      </c>
      <c r="R969" s="299">
        <v>9.3000000000000007</v>
      </c>
      <c r="S969" s="300">
        <v>61</v>
      </c>
      <c r="X969" s="309"/>
      <c r="AC969" s="309"/>
      <c r="AF969" s="309"/>
      <c r="AG969" s="309"/>
      <c r="AH969" s="309"/>
      <c r="AI969" s="309"/>
      <c r="AJ969" s="309"/>
      <c r="AK969" s="309"/>
      <c r="AL969" s="309"/>
      <c r="AM969" s="309"/>
    </row>
    <row r="970" spans="2:39" ht="15" customHeight="1">
      <c r="B970" s="462"/>
      <c r="C970" s="459"/>
      <c r="D970" s="297" t="s">
        <v>500</v>
      </c>
      <c r="E970" s="298">
        <v>0</v>
      </c>
      <c r="F970" s="299">
        <v>0</v>
      </c>
      <c r="G970" s="299">
        <v>0</v>
      </c>
      <c r="H970" s="299">
        <v>0</v>
      </c>
      <c r="I970" s="299">
        <v>31</v>
      </c>
      <c r="J970" s="299">
        <v>14</v>
      </c>
      <c r="K970" s="299">
        <v>10</v>
      </c>
      <c r="L970" s="299">
        <v>0</v>
      </c>
      <c r="M970" s="299">
        <v>1.86</v>
      </c>
      <c r="N970" s="299">
        <v>1.86</v>
      </c>
      <c r="O970" s="299"/>
      <c r="P970" s="299" t="s">
        <v>498</v>
      </c>
      <c r="Q970" s="299">
        <v>1.9</v>
      </c>
      <c r="R970" s="299">
        <v>9.1999999999999993</v>
      </c>
      <c r="S970" s="300">
        <v>61</v>
      </c>
      <c r="X970" s="309"/>
      <c r="AC970" s="309"/>
      <c r="AF970" s="309"/>
      <c r="AG970" s="309"/>
      <c r="AH970" s="309"/>
      <c r="AI970" s="309"/>
      <c r="AJ970" s="309"/>
      <c r="AK970" s="309"/>
      <c r="AL970" s="309"/>
      <c r="AM970" s="309"/>
    </row>
    <row r="971" spans="2:39" ht="15" customHeight="1">
      <c r="B971" s="462"/>
      <c r="C971" s="459"/>
      <c r="D971" s="297" t="s">
        <v>503</v>
      </c>
      <c r="E971" s="298">
        <v>0</v>
      </c>
      <c r="F971" s="299">
        <v>0</v>
      </c>
      <c r="G971" s="299">
        <v>1</v>
      </c>
      <c r="H971" s="299">
        <v>1</v>
      </c>
      <c r="I971" s="299">
        <v>30</v>
      </c>
      <c r="J971" s="299">
        <v>17</v>
      </c>
      <c r="K971" s="299">
        <v>9</v>
      </c>
      <c r="L971" s="299">
        <v>0</v>
      </c>
      <c r="M971" s="299">
        <v>1.9</v>
      </c>
      <c r="N971" s="299">
        <v>1.9</v>
      </c>
      <c r="O971" s="299"/>
      <c r="P971" s="299" t="s">
        <v>498</v>
      </c>
      <c r="Q971" s="299">
        <v>1.3</v>
      </c>
      <c r="R971" s="299">
        <v>9</v>
      </c>
      <c r="S971" s="300">
        <v>63</v>
      </c>
      <c r="X971" s="309"/>
      <c r="AC971" s="309"/>
      <c r="AF971" s="309"/>
      <c r="AG971" s="309"/>
      <c r="AH971" s="309"/>
      <c r="AI971" s="309"/>
      <c r="AJ971" s="309"/>
      <c r="AK971" s="309"/>
      <c r="AL971" s="309"/>
      <c r="AM971" s="309"/>
    </row>
    <row r="972" spans="2:39" ht="15" customHeight="1">
      <c r="B972" s="462"/>
      <c r="C972" s="459"/>
      <c r="D972" s="297" t="s">
        <v>505</v>
      </c>
      <c r="E972" s="298">
        <v>0</v>
      </c>
      <c r="F972" s="299">
        <v>0</v>
      </c>
      <c r="G972" s="299">
        <v>1</v>
      </c>
      <c r="H972" s="299">
        <v>1</v>
      </c>
      <c r="I972" s="299">
        <v>28</v>
      </c>
      <c r="J972" s="299">
        <v>15</v>
      </c>
      <c r="K972" s="299">
        <v>9</v>
      </c>
      <c r="L972" s="299">
        <v>0</v>
      </c>
      <c r="M972" s="299">
        <v>1.84</v>
      </c>
      <c r="N972" s="299">
        <v>1.84</v>
      </c>
      <c r="O972" s="299"/>
      <c r="P972" s="299" t="s">
        <v>534</v>
      </c>
      <c r="Q972" s="299">
        <v>0.5</v>
      </c>
      <c r="R972" s="299">
        <v>8.9</v>
      </c>
      <c r="S972" s="300">
        <v>65</v>
      </c>
      <c r="X972" s="309"/>
      <c r="AC972" s="309"/>
      <c r="AF972" s="309"/>
      <c r="AG972" s="309"/>
      <c r="AH972" s="309"/>
      <c r="AI972" s="309"/>
      <c r="AJ972" s="309"/>
      <c r="AK972" s="309"/>
      <c r="AL972" s="309"/>
      <c r="AM972" s="309"/>
    </row>
    <row r="973" spans="2:39" ht="15" customHeight="1">
      <c r="B973" s="462"/>
      <c r="C973" s="459"/>
      <c r="D973" s="297" t="s">
        <v>508</v>
      </c>
      <c r="E973" s="298">
        <v>0</v>
      </c>
      <c r="F973" s="299">
        <v>0</v>
      </c>
      <c r="G973" s="299">
        <v>2</v>
      </c>
      <c r="H973" s="299">
        <v>2</v>
      </c>
      <c r="I973" s="299">
        <v>26</v>
      </c>
      <c r="J973" s="299">
        <v>17</v>
      </c>
      <c r="K973" s="299">
        <v>9</v>
      </c>
      <c r="L973" s="299">
        <v>0.04</v>
      </c>
      <c r="M973" s="299">
        <v>1.79</v>
      </c>
      <c r="N973" s="299">
        <v>1.83</v>
      </c>
      <c r="O973" s="299"/>
      <c r="P973" s="299" t="s">
        <v>506</v>
      </c>
      <c r="Q973" s="299">
        <v>0.9</v>
      </c>
      <c r="R973" s="299">
        <v>8.9</v>
      </c>
      <c r="S973" s="300">
        <v>61</v>
      </c>
      <c r="X973" s="309"/>
      <c r="AC973" s="309"/>
      <c r="AF973" s="309"/>
      <c r="AG973" s="309"/>
      <c r="AH973" s="309"/>
      <c r="AI973" s="309"/>
      <c r="AJ973" s="309"/>
      <c r="AK973" s="309"/>
      <c r="AL973" s="309"/>
      <c r="AM973" s="309"/>
    </row>
    <row r="974" spans="2:39" ht="15" customHeight="1">
      <c r="B974" s="462"/>
      <c r="C974" s="459"/>
      <c r="D974" s="297" t="s">
        <v>510</v>
      </c>
      <c r="E974" s="298">
        <v>0</v>
      </c>
      <c r="F974" s="299">
        <v>0</v>
      </c>
      <c r="G974" s="299">
        <v>3</v>
      </c>
      <c r="H974" s="299">
        <v>3</v>
      </c>
      <c r="I974" s="299">
        <v>26</v>
      </c>
      <c r="J974" s="299">
        <v>18</v>
      </c>
      <c r="K974" s="299">
        <v>14</v>
      </c>
      <c r="L974" s="299">
        <v>0</v>
      </c>
      <c r="M974" s="299">
        <v>1.97</v>
      </c>
      <c r="N974" s="299">
        <v>1.97</v>
      </c>
      <c r="O974" s="299"/>
      <c r="P974" s="299" t="s">
        <v>498</v>
      </c>
      <c r="Q974" s="299">
        <v>1.3</v>
      </c>
      <c r="R974" s="299">
        <v>10.3</v>
      </c>
      <c r="S974" s="300">
        <v>56</v>
      </c>
      <c r="X974" s="309"/>
      <c r="AC974" s="309"/>
      <c r="AF974" s="309"/>
      <c r="AG974" s="309"/>
      <c r="AH974" s="309"/>
      <c r="AI974" s="309"/>
      <c r="AJ974" s="309"/>
      <c r="AK974" s="309"/>
      <c r="AL974" s="309"/>
      <c r="AM974" s="309"/>
    </row>
    <row r="975" spans="2:39" ht="15" customHeight="1">
      <c r="B975" s="462"/>
      <c r="C975" s="459"/>
      <c r="D975" s="297" t="s">
        <v>511</v>
      </c>
      <c r="E975" s="298">
        <v>0</v>
      </c>
      <c r="F975" s="299">
        <v>0</v>
      </c>
      <c r="G975" s="299">
        <v>2</v>
      </c>
      <c r="H975" s="299">
        <v>2</v>
      </c>
      <c r="I975" s="299">
        <v>30</v>
      </c>
      <c r="J975" s="299">
        <v>15</v>
      </c>
      <c r="K975" s="299">
        <v>11</v>
      </c>
      <c r="L975" s="299">
        <v>0</v>
      </c>
      <c r="M975" s="299">
        <v>1.95</v>
      </c>
      <c r="N975" s="299">
        <v>1.95</v>
      </c>
      <c r="O975" s="299"/>
      <c r="P975" s="299" t="s">
        <v>535</v>
      </c>
      <c r="Q975" s="299">
        <v>1.1000000000000001</v>
      </c>
      <c r="R975" s="299">
        <v>10.9</v>
      </c>
      <c r="S975" s="300">
        <v>54</v>
      </c>
      <c r="X975" s="309"/>
      <c r="AC975" s="309"/>
      <c r="AF975" s="309"/>
      <c r="AG975" s="309"/>
      <c r="AH975" s="309"/>
      <c r="AI975" s="309"/>
      <c r="AJ975" s="309"/>
      <c r="AK975" s="309"/>
      <c r="AL975" s="309"/>
      <c r="AM975" s="309"/>
    </row>
    <row r="976" spans="2:39" ht="15" customHeight="1" thickBot="1">
      <c r="B976" s="462"/>
      <c r="C976" s="459"/>
      <c r="D976" s="310" t="s">
        <v>512</v>
      </c>
      <c r="E976" s="311">
        <v>0</v>
      </c>
      <c r="F976" s="304">
        <v>0</v>
      </c>
      <c r="G976" s="304">
        <v>2</v>
      </c>
      <c r="H976" s="304">
        <v>2</v>
      </c>
      <c r="I976" s="304">
        <v>33</v>
      </c>
      <c r="J976" s="304">
        <v>11</v>
      </c>
      <c r="K976" s="304">
        <v>10</v>
      </c>
      <c r="L976" s="304">
        <v>0.08</v>
      </c>
      <c r="M976" s="304">
        <v>1.92</v>
      </c>
      <c r="N976" s="304">
        <v>2</v>
      </c>
      <c r="O976" s="304"/>
      <c r="P976" s="304" t="s">
        <v>498</v>
      </c>
      <c r="Q976" s="304">
        <v>1.8</v>
      </c>
      <c r="R976" s="304">
        <v>12.6</v>
      </c>
      <c r="S976" s="305">
        <v>50</v>
      </c>
      <c r="X976" s="309"/>
      <c r="AC976" s="309"/>
      <c r="AF976" s="309"/>
      <c r="AG976" s="309"/>
      <c r="AH976" s="309"/>
      <c r="AI976" s="309"/>
      <c r="AJ976" s="309"/>
      <c r="AK976" s="309"/>
      <c r="AL976" s="309"/>
      <c r="AM976" s="309"/>
    </row>
    <row r="977" spans="2:39" ht="15" customHeight="1">
      <c r="B977" s="462" t="s">
        <v>537</v>
      </c>
      <c r="C977" s="459"/>
      <c r="D977" s="293" t="s">
        <v>514</v>
      </c>
      <c r="E977" s="294">
        <v>0</v>
      </c>
      <c r="F977" s="295">
        <v>0</v>
      </c>
      <c r="G977" s="295">
        <v>2</v>
      </c>
      <c r="H977" s="295">
        <v>2</v>
      </c>
      <c r="I977" s="295">
        <v>35</v>
      </c>
      <c r="J977" s="295">
        <v>19</v>
      </c>
      <c r="K977" s="295">
        <v>12</v>
      </c>
      <c r="L977" s="295">
        <v>0</v>
      </c>
      <c r="M977" s="295">
        <v>1.91</v>
      </c>
      <c r="N977" s="295">
        <v>1.91</v>
      </c>
      <c r="O977" s="295"/>
      <c r="P977" s="295" t="s">
        <v>493</v>
      </c>
      <c r="Q977" s="295">
        <v>1</v>
      </c>
      <c r="R977" s="295">
        <v>12.8</v>
      </c>
      <c r="S977" s="296">
        <v>50</v>
      </c>
      <c r="X977" s="309"/>
      <c r="AC977" s="309"/>
      <c r="AF977" s="309"/>
      <c r="AG977" s="309"/>
      <c r="AH977" s="309"/>
      <c r="AI977" s="309"/>
      <c r="AJ977" s="309"/>
      <c r="AK977" s="309"/>
      <c r="AL977" s="309"/>
      <c r="AM977" s="309"/>
    </row>
    <row r="978" spans="2:39" ht="15" customHeight="1">
      <c r="B978" s="462"/>
      <c r="C978" s="459"/>
      <c r="D978" s="297" t="s">
        <v>516</v>
      </c>
      <c r="E978" s="298">
        <v>0</v>
      </c>
      <c r="F978" s="299">
        <v>0</v>
      </c>
      <c r="G978" s="299">
        <v>2</v>
      </c>
      <c r="H978" s="299">
        <v>2</v>
      </c>
      <c r="I978" s="299">
        <v>37</v>
      </c>
      <c r="J978" s="299">
        <v>20</v>
      </c>
      <c r="K978" s="299">
        <v>13</v>
      </c>
      <c r="L978" s="299">
        <v>7.0000000000000007E-2</v>
      </c>
      <c r="M978" s="299">
        <v>1.9</v>
      </c>
      <c r="N978" s="299">
        <v>1.97</v>
      </c>
      <c r="O978" s="299"/>
      <c r="P978" s="299" t="s">
        <v>547</v>
      </c>
      <c r="Q978" s="299">
        <v>0.7</v>
      </c>
      <c r="R978" s="299">
        <v>12.8</v>
      </c>
      <c r="S978" s="300">
        <v>49</v>
      </c>
      <c r="X978" s="309"/>
      <c r="AC978" s="309"/>
      <c r="AF978" s="309"/>
      <c r="AG978" s="309"/>
      <c r="AH978" s="309"/>
      <c r="AI978" s="309"/>
      <c r="AJ978" s="309"/>
      <c r="AK978" s="309"/>
      <c r="AL978" s="309"/>
      <c r="AM978" s="309"/>
    </row>
    <row r="979" spans="2:39" ht="15" customHeight="1">
      <c r="B979" s="462"/>
      <c r="C979" s="459"/>
      <c r="D979" s="297" t="s">
        <v>517</v>
      </c>
      <c r="E979" s="298">
        <v>0</v>
      </c>
      <c r="F979" s="299">
        <v>0</v>
      </c>
      <c r="G979" s="299">
        <v>2</v>
      </c>
      <c r="H979" s="299">
        <v>2</v>
      </c>
      <c r="I979" s="299">
        <v>39</v>
      </c>
      <c r="J979" s="299">
        <v>16</v>
      </c>
      <c r="K979" s="299">
        <v>9</v>
      </c>
      <c r="L979" s="299">
        <v>0.09</v>
      </c>
      <c r="M979" s="299">
        <v>1.84</v>
      </c>
      <c r="N979" s="299">
        <v>1.93</v>
      </c>
      <c r="O979" s="299"/>
      <c r="P979" s="299" t="s">
        <v>518</v>
      </c>
      <c r="Q979" s="299">
        <v>1.8</v>
      </c>
      <c r="R979" s="299">
        <v>14.1</v>
      </c>
      <c r="S979" s="300">
        <v>50</v>
      </c>
      <c r="X979" s="309"/>
      <c r="AC979" s="309"/>
      <c r="AF979" s="309"/>
      <c r="AG979" s="309"/>
      <c r="AH979" s="309"/>
      <c r="AI979" s="309"/>
      <c r="AJ979" s="309"/>
      <c r="AK979" s="309"/>
      <c r="AL979" s="309"/>
      <c r="AM979" s="309"/>
    </row>
    <row r="980" spans="2:39" ht="15" customHeight="1">
      <c r="B980" s="462"/>
      <c r="C980" s="459"/>
      <c r="D980" s="297" t="s">
        <v>519</v>
      </c>
      <c r="E980" s="298">
        <v>0</v>
      </c>
      <c r="F980" s="299">
        <v>0</v>
      </c>
      <c r="G980" s="299">
        <v>2</v>
      </c>
      <c r="H980" s="299">
        <v>2</v>
      </c>
      <c r="I980" s="299">
        <v>40</v>
      </c>
      <c r="J980" s="299">
        <v>19</v>
      </c>
      <c r="K980" s="299">
        <v>13</v>
      </c>
      <c r="L980" s="299">
        <v>0.02</v>
      </c>
      <c r="M980" s="299">
        <v>1.79</v>
      </c>
      <c r="N980" s="299">
        <v>1.81</v>
      </c>
      <c r="O980" s="299"/>
      <c r="P980" s="299" t="s">
        <v>518</v>
      </c>
      <c r="Q980" s="299">
        <v>1.5</v>
      </c>
      <c r="R980" s="299">
        <v>13.6</v>
      </c>
      <c r="S980" s="300">
        <v>49</v>
      </c>
      <c r="X980" s="309"/>
      <c r="AC980" s="309"/>
      <c r="AF980" s="309"/>
      <c r="AG980" s="309"/>
      <c r="AH980" s="309"/>
      <c r="AI980" s="309"/>
      <c r="AJ980" s="309"/>
      <c r="AK980" s="309"/>
      <c r="AL980" s="309"/>
      <c r="AM980" s="309"/>
    </row>
    <row r="981" spans="2:39" ht="15" customHeight="1">
      <c r="B981" s="462"/>
      <c r="C981" s="459"/>
      <c r="D981" s="297" t="s">
        <v>520</v>
      </c>
      <c r="E981" s="298">
        <v>0</v>
      </c>
      <c r="F981" s="299">
        <v>0</v>
      </c>
      <c r="G981" s="299">
        <v>1</v>
      </c>
      <c r="H981" s="299">
        <v>1</v>
      </c>
      <c r="I981" s="299">
        <v>40</v>
      </c>
      <c r="J981" s="299">
        <v>16</v>
      </c>
      <c r="K981" s="299">
        <v>10</v>
      </c>
      <c r="L981" s="299">
        <v>0</v>
      </c>
      <c r="M981" s="299">
        <v>1.94</v>
      </c>
      <c r="N981" s="299">
        <v>1.94</v>
      </c>
      <c r="O981" s="299"/>
      <c r="P981" s="299" t="s">
        <v>515</v>
      </c>
      <c r="Q981" s="299">
        <v>2</v>
      </c>
      <c r="R981" s="299">
        <v>13.4</v>
      </c>
      <c r="S981" s="300">
        <v>51</v>
      </c>
      <c r="X981" s="309"/>
      <c r="AC981" s="309"/>
      <c r="AF981" s="309"/>
      <c r="AG981" s="309"/>
      <c r="AH981" s="309"/>
      <c r="AI981" s="309"/>
      <c r="AJ981" s="309"/>
      <c r="AK981" s="309"/>
      <c r="AL981" s="309"/>
      <c r="AM981" s="309"/>
    </row>
    <row r="982" spans="2:39" ht="15" customHeight="1">
      <c r="B982" s="462"/>
      <c r="C982" s="459"/>
      <c r="D982" s="297" t="s">
        <v>521</v>
      </c>
      <c r="E982" s="298">
        <v>0</v>
      </c>
      <c r="F982" s="299">
        <v>0</v>
      </c>
      <c r="G982" s="299">
        <v>2</v>
      </c>
      <c r="H982" s="299">
        <v>2</v>
      </c>
      <c r="I982" s="299">
        <v>39</v>
      </c>
      <c r="J982" s="299">
        <v>22</v>
      </c>
      <c r="K982" s="299">
        <v>13</v>
      </c>
      <c r="L982" s="299">
        <v>0.03</v>
      </c>
      <c r="M982" s="299">
        <v>1.89</v>
      </c>
      <c r="N982" s="299">
        <v>1.92</v>
      </c>
      <c r="O982" s="299"/>
      <c r="P982" s="299" t="s">
        <v>515</v>
      </c>
      <c r="Q982" s="299">
        <v>1.5</v>
      </c>
      <c r="R982" s="299">
        <v>12.8</v>
      </c>
      <c r="S982" s="300">
        <v>51</v>
      </c>
      <c r="X982" s="309"/>
      <c r="AC982" s="309"/>
      <c r="AF982" s="309"/>
      <c r="AG982" s="309"/>
      <c r="AH982" s="309"/>
      <c r="AI982" s="309"/>
      <c r="AJ982" s="309"/>
      <c r="AK982" s="309"/>
      <c r="AL982" s="309"/>
      <c r="AM982" s="309"/>
    </row>
    <row r="983" spans="2:39" ht="15" customHeight="1">
      <c r="B983" s="462"/>
      <c r="C983" s="459"/>
      <c r="D983" s="297" t="s">
        <v>522</v>
      </c>
      <c r="E983" s="298">
        <v>0</v>
      </c>
      <c r="F983" s="299">
        <v>0</v>
      </c>
      <c r="G983" s="299">
        <v>3</v>
      </c>
      <c r="H983" s="299">
        <v>3</v>
      </c>
      <c r="I983" s="299">
        <v>34</v>
      </c>
      <c r="J983" s="299">
        <v>25</v>
      </c>
      <c r="K983" s="299">
        <v>15</v>
      </c>
      <c r="L983" s="299">
        <v>0.14000000000000001</v>
      </c>
      <c r="M983" s="299">
        <v>1.85</v>
      </c>
      <c r="N983" s="299">
        <v>1.99</v>
      </c>
      <c r="O983" s="299"/>
      <c r="P983" s="299" t="s">
        <v>515</v>
      </c>
      <c r="Q983" s="299">
        <v>1.2</v>
      </c>
      <c r="R983" s="299">
        <v>11</v>
      </c>
      <c r="S983" s="300">
        <v>59</v>
      </c>
      <c r="X983" s="309"/>
      <c r="AC983" s="309"/>
      <c r="AF983" s="309"/>
      <c r="AG983" s="309"/>
      <c r="AH983" s="309"/>
      <c r="AI983" s="309"/>
      <c r="AJ983" s="309"/>
      <c r="AK983" s="309"/>
      <c r="AL983" s="309"/>
      <c r="AM983" s="309"/>
    </row>
    <row r="984" spans="2:39" ht="15" customHeight="1">
      <c r="B984" s="462"/>
      <c r="C984" s="459"/>
      <c r="D984" s="297" t="s">
        <v>523</v>
      </c>
      <c r="E984" s="298">
        <v>0</v>
      </c>
      <c r="F984" s="299">
        <v>0</v>
      </c>
      <c r="G984" s="299">
        <v>6</v>
      </c>
      <c r="H984" s="299">
        <v>6</v>
      </c>
      <c r="I984" s="299">
        <v>25</v>
      </c>
      <c r="J984" s="299">
        <v>36</v>
      </c>
      <c r="K984" s="299">
        <v>25</v>
      </c>
      <c r="L984" s="299">
        <v>0.03</v>
      </c>
      <c r="M984" s="299">
        <v>1.86</v>
      </c>
      <c r="N984" s="299">
        <v>1.89</v>
      </c>
      <c r="O984" s="299"/>
      <c r="P984" s="299" t="s">
        <v>538</v>
      </c>
      <c r="Q984" s="299">
        <v>1.1000000000000001</v>
      </c>
      <c r="R984" s="299">
        <v>9.9</v>
      </c>
      <c r="S984" s="300">
        <v>63</v>
      </c>
      <c r="X984" s="309"/>
      <c r="AC984" s="309"/>
      <c r="AF984" s="309"/>
      <c r="AG984" s="309"/>
      <c r="AH984" s="309"/>
      <c r="AI984" s="309"/>
      <c r="AJ984" s="309"/>
      <c r="AK984" s="309"/>
      <c r="AL984" s="309"/>
      <c r="AM984" s="309"/>
    </row>
    <row r="985" spans="2:39" ht="15" customHeight="1">
      <c r="B985" s="462"/>
      <c r="C985" s="459"/>
      <c r="D985" s="297" t="s">
        <v>524</v>
      </c>
      <c r="E985" s="298">
        <v>0</v>
      </c>
      <c r="F985" s="299">
        <v>0</v>
      </c>
      <c r="G985" s="299">
        <v>7</v>
      </c>
      <c r="H985" s="299">
        <v>7</v>
      </c>
      <c r="I985" s="299">
        <v>22</v>
      </c>
      <c r="J985" s="299">
        <v>34</v>
      </c>
      <c r="K985" s="299">
        <v>27</v>
      </c>
      <c r="L985" s="299">
        <v>0.02</v>
      </c>
      <c r="M985" s="299">
        <v>1.94</v>
      </c>
      <c r="N985" s="299">
        <v>1.96</v>
      </c>
      <c r="O985" s="299"/>
      <c r="P985" s="299" t="s">
        <v>531</v>
      </c>
      <c r="Q985" s="299">
        <v>0.4</v>
      </c>
      <c r="R985" s="299">
        <v>9.1</v>
      </c>
      <c r="S985" s="300">
        <v>72</v>
      </c>
      <c r="X985" s="309"/>
      <c r="AC985" s="309"/>
      <c r="AF985" s="309"/>
      <c r="AG985" s="309"/>
      <c r="AH985" s="309"/>
      <c r="AI985" s="309"/>
      <c r="AJ985" s="309"/>
      <c r="AK985" s="309"/>
      <c r="AL985" s="309"/>
      <c r="AM985" s="309"/>
    </row>
    <row r="986" spans="2:39" ht="15" customHeight="1">
      <c r="B986" s="462"/>
      <c r="C986" s="459"/>
      <c r="D986" s="297" t="s">
        <v>525</v>
      </c>
      <c r="E986" s="298">
        <v>0</v>
      </c>
      <c r="F986" s="299">
        <v>0</v>
      </c>
      <c r="G986" s="299">
        <v>10</v>
      </c>
      <c r="H986" s="299">
        <v>10</v>
      </c>
      <c r="I986" s="299">
        <v>15</v>
      </c>
      <c r="J986" s="299">
        <v>32</v>
      </c>
      <c r="K986" s="299">
        <v>29</v>
      </c>
      <c r="L986" s="299">
        <v>0.11</v>
      </c>
      <c r="M986" s="299">
        <v>1.89</v>
      </c>
      <c r="N986" s="299">
        <v>2</v>
      </c>
      <c r="O986" s="299"/>
      <c r="P986" s="299" t="s">
        <v>498</v>
      </c>
      <c r="Q986" s="299">
        <v>0.9</v>
      </c>
      <c r="R986" s="299">
        <v>6.8</v>
      </c>
      <c r="S986" s="300">
        <v>74</v>
      </c>
      <c r="X986" s="309"/>
      <c r="AC986" s="309"/>
      <c r="AF986" s="309"/>
      <c r="AG986" s="309"/>
      <c r="AH986" s="309"/>
      <c r="AI986" s="309"/>
      <c r="AJ986" s="309"/>
      <c r="AK986" s="309"/>
      <c r="AL986" s="309"/>
      <c r="AM986" s="309"/>
    </row>
    <row r="987" spans="2:39" ht="15" customHeight="1">
      <c r="B987" s="462"/>
      <c r="C987" s="459"/>
      <c r="D987" s="297" t="s">
        <v>526</v>
      </c>
      <c r="E987" s="298">
        <v>0</v>
      </c>
      <c r="F987" s="299">
        <v>1</v>
      </c>
      <c r="G987" s="299">
        <v>8</v>
      </c>
      <c r="H987" s="299">
        <v>9</v>
      </c>
      <c r="I987" s="299">
        <v>9</v>
      </c>
      <c r="J987" s="299">
        <v>48</v>
      </c>
      <c r="K987" s="299">
        <v>34</v>
      </c>
      <c r="L987" s="299">
        <v>0.14000000000000001</v>
      </c>
      <c r="M987" s="299">
        <v>1.88</v>
      </c>
      <c r="N987" s="299">
        <v>2.02</v>
      </c>
      <c r="O987" s="299"/>
      <c r="P987" s="299" t="s">
        <v>493</v>
      </c>
      <c r="Q987" s="299">
        <v>2.2000000000000002</v>
      </c>
      <c r="R987" s="299">
        <v>7</v>
      </c>
      <c r="S987" s="300">
        <v>81</v>
      </c>
      <c r="X987" s="309"/>
      <c r="AC987" s="309"/>
      <c r="AF987" s="309"/>
      <c r="AG987" s="309"/>
      <c r="AH987" s="309"/>
      <c r="AI987" s="309"/>
      <c r="AJ987" s="309"/>
      <c r="AK987" s="309"/>
      <c r="AL987" s="309"/>
      <c r="AM987" s="309"/>
    </row>
    <row r="988" spans="2:39" ht="15" customHeight="1">
      <c r="B988" s="462"/>
      <c r="C988" s="459"/>
      <c r="D988" s="297" t="s">
        <v>527</v>
      </c>
      <c r="E988" s="298">
        <v>0</v>
      </c>
      <c r="F988" s="299">
        <v>1</v>
      </c>
      <c r="G988" s="299">
        <v>7</v>
      </c>
      <c r="H988" s="299">
        <v>8</v>
      </c>
      <c r="I988" s="299">
        <v>7</v>
      </c>
      <c r="J988" s="299">
        <v>40</v>
      </c>
      <c r="K988" s="299">
        <v>29</v>
      </c>
      <c r="L988" s="299">
        <v>0.02</v>
      </c>
      <c r="M988" s="299">
        <v>2.0699999999999998</v>
      </c>
      <c r="N988" s="299">
        <v>2.09</v>
      </c>
      <c r="O988" s="299"/>
      <c r="P988" s="299" t="s">
        <v>498</v>
      </c>
      <c r="Q988" s="299">
        <v>1.2</v>
      </c>
      <c r="R988" s="299">
        <v>6</v>
      </c>
      <c r="S988" s="300">
        <v>86</v>
      </c>
      <c r="X988" s="309"/>
      <c r="AC988" s="309"/>
      <c r="AF988" s="309"/>
      <c r="AG988" s="309"/>
      <c r="AH988" s="309"/>
      <c r="AI988" s="309"/>
      <c r="AJ988" s="309"/>
      <c r="AK988" s="309"/>
      <c r="AL988" s="309"/>
      <c r="AM988" s="309"/>
    </row>
    <row r="989" spans="2:39" ht="15" customHeight="1">
      <c r="B989" s="462"/>
      <c r="C989" s="459"/>
      <c r="D989" s="297" t="s">
        <v>528</v>
      </c>
      <c r="E989" s="298">
        <v>0</v>
      </c>
      <c r="F989" s="299">
        <v>1</v>
      </c>
      <c r="G989" s="299">
        <v>6</v>
      </c>
      <c r="H989" s="299">
        <v>7</v>
      </c>
      <c r="I989" s="299">
        <v>5</v>
      </c>
      <c r="J989" s="299">
        <v>29</v>
      </c>
      <c r="K989" s="299">
        <v>26</v>
      </c>
      <c r="L989" s="299">
        <v>0.08</v>
      </c>
      <c r="M989" s="299">
        <v>2.2400000000000002</v>
      </c>
      <c r="N989" s="299">
        <v>2.3199999999999998</v>
      </c>
      <c r="O989" s="299"/>
      <c r="P989" s="299" t="s">
        <v>498</v>
      </c>
      <c r="Q989" s="299">
        <v>1.3</v>
      </c>
      <c r="R989" s="299">
        <v>5.2</v>
      </c>
      <c r="S989" s="300">
        <v>87</v>
      </c>
      <c r="X989" s="309"/>
      <c r="AC989" s="309"/>
      <c r="AF989" s="309"/>
      <c r="AG989" s="309"/>
      <c r="AH989" s="309"/>
      <c r="AI989" s="309"/>
      <c r="AJ989" s="309"/>
      <c r="AK989" s="309"/>
      <c r="AL989" s="309"/>
      <c r="AM989" s="309"/>
    </row>
    <row r="990" spans="2:39" ht="15" customHeight="1">
      <c r="B990" s="462"/>
      <c r="C990" s="460"/>
      <c r="D990" s="297" t="s">
        <v>529</v>
      </c>
      <c r="E990" s="298">
        <v>0</v>
      </c>
      <c r="F990" s="299">
        <v>0</v>
      </c>
      <c r="G990" s="299">
        <v>4</v>
      </c>
      <c r="H990" s="299">
        <v>4</v>
      </c>
      <c r="I990" s="299">
        <v>6</v>
      </c>
      <c r="J990" s="299">
        <v>27</v>
      </c>
      <c r="K990" s="299">
        <v>16</v>
      </c>
      <c r="L990" s="299">
        <v>0.04</v>
      </c>
      <c r="M990" s="299">
        <v>2.0699999999999998</v>
      </c>
      <c r="N990" s="299">
        <v>2.11</v>
      </c>
      <c r="O990" s="299"/>
      <c r="P990" s="299" t="s">
        <v>531</v>
      </c>
      <c r="Q990" s="299">
        <v>0.7</v>
      </c>
      <c r="R990" s="299">
        <v>5.3</v>
      </c>
      <c r="S990" s="300">
        <v>89</v>
      </c>
      <c r="X990" s="309"/>
      <c r="AC990" s="309"/>
      <c r="AF990" s="309"/>
      <c r="AG990" s="309"/>
      <c r="AH990" s="309"/>
      <c r="AI990" s="309"/>
      <c r="AJ990" s="309"/>
      <c r="AK990" s="309"/>
      <c r="AL990" s="309"/>
      <c r="AM990" s="309"/>
    </row>
    <row r="991" spans="2:39" ht="15" customHeight="1">
      <c r="B991" s="462"/>
      <c r="C991" s="458">
        <v>42674</v>
      </c>
      <c r="D991" s="297" t="s">
        <v>492</v>
      </c>
      <c r="E991" s="298">
        <v>0</v>
      </c>
      <c r="F991" s="299">
        <v>0</v>
      </c>
      <c r="G991" s="299">
        <v>4</v>
      </c>
      <c r="H991" s="299">
        <v>4</v>
      </c>
      <c r="I991" s="299">
        <v>6</v>
      </c>
      <c r="J991" s="299">
        <v>26</v>
      </c>
      <c r="K991" s="299">
        <v>20</v>
      </c>
      <c r="L991" s="299">
        <v>0</v>
      </c>
      <c r="M991" s="299">
        <v>1.93</v>
      </c>
      <c r="N991" s="299">
        <v>1.93</v>
      </c>
      <c r="O991" s="299"/>
      <c r="P991" s="299" t="s">
        <v>498</v>
      </c>
      <c r="Q991" s="299">
        <v>1.4</v>
      </c>
      <c r="R991" s="299">
        <v>4.5999999999999996</v>
      </c>
      <c r="S991" s="300">
        <v>85</v>
      </c>
      <c r="X991" s="309"/>
      <c r="AC991" s="309"/>
      <c r="AF991" s="309"/>
      <c r="AG991" s="309"/>
      <c r="AH991" s="309"/>
      <c r="AI991" s="309"/>
      <c r="AJ991" s="309"/>
      <c r="AK991" s="309"/>
      <c r="AL991" s="309"/>
      <c r="AM991" s="309"/>
    </row>
    <row r="992" spans="2:39" ht="15" customHeight="1">
      <c r="B992" s="462"/>
      <c r="C992" s="459"/>
      <c r="D992" s="297" t="s">
        <v>495</v>
      </c>
      <c r="E992" s="298">
        <v>0</v>
      </c>
      <c r="F992" s="299">
        <v>0</v>
      </c>
      <c r="G992" s="299">
        <v>4</v>
      </c>
      <c r="H992" s="299">
        <v>4</v>
      </c>
      <c r="I992" s="299">
        <v>4</v>
      </c>
      <c r="J992" s="299">
        <v>30</v>
      </c>
      <c r="K992" s="299">
        <v>15</v>
      </c>
      <c r="L992" s="299">
        <v>0.02</v>
      </c>
      <c r="M992" s="299">
        <v>2.12</v>
      </c>
      <c r="N992" s="299">
        <v>2.14</v>
      </c>
      <c r="O992" s="299"/>
      <c r="P992" s="299" t="s">
        <v>498</v>
      </c>
      <c r="Q992" s="299">
        <v>1.2</v>
      </c>
      <c r="R992" s="299">
        <v>5.0999999999999996</v>
      </c>
      <c r="S992" s="300">
        <v>91</v>
      </c>
      <c r="X992" s="309"/>
      <c r="AC992" s="309"/>
      <c r="AF992" s="309"/>
      <c r="AG992" s="309"/>
      <c r="AH992" s="309"/>
      <c r="AI992" s="309"/>
      <c r="AJ992" s="309"/>
      <c r="AK992" s="309"/>
      <c r="AL992" s="309"/>
      <c r="AM992" s="309"/>
    </row>
    <row r="993" spans="2:55" ht="15" customHeight="1">
      <c r="B993" s="462"/>
      <c r="C993" s="459"/>
      <c r="D993" s="297" t="s">
        <v>497</v>
      </c>
      <c r="E993" s="298">
        <v>0</v>
      </c>
      <c r="F993" s="299">
        <v>0</v>
      </c>
      <c r="G993" s="299">
        <v>4</v>
      </c>
      <c r="H993" s="299">
        <v>4</v>
      </c>
      <c r="I993" s="299">
        <v>3</v>
      </c>
      <c r="J993" s="299">
        <v>23</v>
      </c>
      <c r="K993" s="299">
        <v>18</v>
      </c>
      <c r="L993" s="299">
        <v>0.06</v>
      </c>
      <c r="M993" s="299">
        <v>2.2000000000000002</v>
      </c>
      <c r="N993" s="299">
        <v>2.2599999999999998</v>
      </c>
      <c r="O993" s="299"/>
      <c r="P993" s="299" t="s">
        <v>493</v>
      </c>
      <c r="Q993" s="299">
        <v>2</v>
      </c>
      <c r="R993" s="299">
        <v>5.0999999999999996</v>
      </c>
      <c r="S993" s="300">
        <v>86</v>
      </c>
      <c r="X993" s="309"/>
      <c r="AC993" s="309"/>
      <c r="AF993" s="309"/>
      <c r="AG993" s="309"/>
      <c r="AH993" s="309"/>
      <c r="AI993" s="309"/>
      <c r="AJ993" s="309"/>
      <c r="AK993" s="309"/>
      <c r="AL993" s="309"/>
      <c r="AM993" s="309"/>
    </row>
    <row r="994" spans="2:55" ht="15" customHeight="1">
      <c r="B994" s="462"/>
      <c r="C994" s="459"/>
      <c r="D994" s="297" t="s">
        <v>500</v>
      </c>
      <c r="E994" s="298">
        <v>0</v>
      </c>
      <c r="F994" s="299">
        <v>0</v>
      </c>
      <c r="G994" s="299">
        <v>3</v>
      </c>
      <c r="H994" s="299">
        <v>3</v>
      </c>
      <c r="I994" s="299">
        <v>4</v>
      </c>
      <c r="J994" s="299">
        <v>25</v>
      </c>
      <c r="K994" s="299">
        <v>14</v>
      </c>
      <c r="L994" s="299">
        <v>0.09</v>
      </c>
      <c r="M994" s="299">
        <v>2.27</v>
      </c>
      <c r="N994" s="299">
        <v>2.36</v>
      </c>
      <c r="O994" s="299"/>
      <c r="P994" s="299" t="s">
        <v>506</v>
      </c>
      <c r="Q994" s="299">
        <v>1.9</v>
      </c>
      <c r="R994" s="299">
        <v>6</v>
      </c>
      <c r="S994" s="300">
        <v>86</v>
      </c>
      <c r="X994" s="309"/>
      <c r="AC994" s="309"/>
      <c r="AF994" s="309"/>
      <c r="AG994" s="309"/>
      <c r="AH994" s="309"/>
      <c r="AI994" s="309"/>
      <c r="AJ994" s="309"/>
      <c r="AK994" s="309"/>
      <c r="AL994" s="309"/>
      <c r="AM994" s="309"/>
    </row>
    <row r="995" spans="2:55" ht="15" customHeight="1">
      <c r="B995" s="462"/>
      <c r="C995" s="459"/>
      <c r="D995" s="297" t="s">
        <v>503</v>
      </c>
      <c r="E995" s="298">
        <v>0</v>
      </c>
      <c r="F995" s="299">
        <v>0</v>
      </c>
      <c r="G995" s="299">
        <v>3</v>
      </c>
      <c r="H995" s="299">
        <v>3</v>
      </c>
      <c r="I995" s="299">
        <v>6</v>
      </c>
      <c r="J995" s="299">
        <v>22</v>
      </c>
      <c r="K995" s="299">
        <v>17</v>
      </c>
      <c r="L995" s="299">
        <v>0.06</v>
      </c>
      <c r="M995" s="299">
        <v>2.12</v>
      </c>
      <c r="N995" s="299">
        <v>2.1800000000000002</v>
      </c>
      <c r="O995" s="299"/>
      <c r="P995" s="299" t="s">
        <v>498</v>
      </c>
      <c r="Q995" s="299">
        <v>1.8</v>
      </c>
      <c r="R995" s="299">
        <v>6.2</v>
      </c>
      <c r="S995" s="300">
        <v>83</v>
      </c>
      <c r="X995" s="309"/>
      <c r="AC995" s="309"/>
      <c r="AF995" s="309"/>
      <c r="AG995" s="309"/>
      <c r="AH995" s="309"/>
      <c r="AI995" s="309"/>
      <c r="AJ995" s="309"/>
      <c r="AK995" s="309"/>
      <c r="AL995" s="309"/>
      <c r="AM995" s="309"/>
    </row>
    <row r="996" spans="2:55" ht="15" customHeight="1">
      <c r="B996" s="462"/>
      <c r="C996" s="459"/>
      <c r="D996" s="297" t="s">
        <v>505</v>
      </c>
      <c r="E996" s="298">
        <v>0</v>
      </c>
      <c r="F996" s="299">
        <v>1</v>
      </c>
      <c r="G996" s="299">
        <v>3</v>
      </c>
      <c r="H996" s="299">
        <v>4</v>
      </c>
      <c r="I996" s="299">
        <v>4</v>
      </c>
      <c r="J996" s="299">
        <v>18</v>
      </c>
      <c r="K996" s="299">
        <v>15</v>
      </c>
      <c r="L996" s="299">
        <v>0</v>
      </c>
      <c r="M996" s="299">
        <v>2.23</v>
      </c>
      <c r="N996" s="299">
        <v>2.23</v>
      </c>
      <c r="O996" s="299"/>
      <c r="P996" s="299" t="s">
        <v>498</v>
      </c>
      <c r="Q996" s="299">
        <v>1.5</v>
      </c>
      <c r="R996" s="299">
        <v>6.9</v>
      </c>
      <c r="S996" s="300">
        <v>85</v>
      </c>
      <c r="X996" s="309"/>
      <c r="AC996" s="309"/>
      <c r="AF996" s="309"/>
      <c r="AG996" s="309"/>
      <c r="AH996" s="309"/>
      <c r="AI996" s="309"/>
      <c r="AJ996" s="309"/>
      <c r="AK996" s="309"/>
      <c r="AL996" s="309"/>
      <c r="AM996" s="309"/>
    </row>
    <row r="997" spans="2:55" ht="15" customHeight="1">
      <c r="B997" s="462"/>
      <c r="C997" s="459"/>
      <c r="D997" s="297" t="s">
        <v>508</v>
      </c>
      <c r="E997" s="298">
        <v>0</v>
      </c>
      <c r="F997" s="299">
        <v>3</v>
      </c>
      <c r="G997" s="299">
        <v>4</v>
      </c>
      <c r="H997" s="299">
        <v>7</v>
      </c>
      <c r="I997" s="299">
        <v>3</v>
      </c>
      <c r="J997" s="299">
        <v>21</v>
      </c>
      <c r="K997" s="299">
        <v>12</v>
      </c>
      <c r="L997" s="299">
        <v>0.08</v>
      </c>
      <c r="M997" s="299">
        <v>2.08</v>
      </c>
      <c r="N997" s="299">
        <v>2.16</v>
      </c>
      <c r="O997" s="299"/>
      <c r="P997" s="299" t="s">
        <v>498</v>
      </c>
      <c r="Q997" s="299">
        <v>1.1000000000000001</v>
      </c>
      <c r="R997" s="299">
        <v>8</v>
      </c>
      <c r="S997" s="300">
        <v>80</v>
      </c>
      <c r="X997" s="309"/>
      <c r="AC997" s="309"/>
      <c r="AF997" s="309"/>
      <c r="AG997" s="309"/>
      <c r="AH997" s="309"/>
      <c r="AI997" s="309"/>
      <c r="AJ997" s="309"/>
      <c r="AK997" s="309"/>
      <c r="AL997" s="309"/>
      <c r="AM997" s="309"/>
    </row>
    <row r="998" spans="2:55" ht="15" customHeight="1">
      <c r="B998" s="462"/>
      <c r="C998" s="459"/>
      <c r="D998" s="297" t="s">
        <v>510</v>
      </c>
      <c r="E998" s="298">
        <v>0</v>
      </c>
      <c r="F998" s="299">
        <v>6</v>
      </c>
      <c r="G998" s="299">
        <v>6</v>
      </c>
      <c r="H998" s="299">
        <v>12</v>
      </c>
      <c r="I998" s="299">
        <v>4</v>
      </c>
      <c r="J998" s="299">
        <v>25</v>
      </c>
      <c r="K998" s="299">
        <v>18</v>
      </c>
      <c r="L998" s="299">
        <v>0.36</v>
      </c>
      <c r="M998" s="299">
        <v>1.99</v>
      </c>
      <c r="N998" s="299">
        <v>2.35</v>
      </c>
      <c r="O998" s="299"/>
      <c r="P998" s="299" t="s">
        <v>493</v>
      </c>
      <c r="Q998" s="299">
        <v>1.5</v>
      </c>
      <c r="R998" s="299">
        <v>9.4</v>
      </c>
      <c r="S998" s="300">
        <v>75</v>
      </c>
      <c r="X998" s="309"/>
      <c r="AC998" s="309"/>
      <c r="AF998" s="309"/>
      <c r="AG998" s="309"/>
      <c r="AH998" s="309"/>
      <c r="AI998" s="309"/>
      <c r="AJ998" s="309"/>
      <c r="AK998" s="309"/>
      <c r="AL998" s="309"/>
      <c r="AM998" s="309"/>
    </row>
    <row r="999" spans="2:55" ht="15" customHeight="1">
      <c r="B999" s="462"/>
      <c r="C999" s="459"/>
      <c r="D999" s="297" t="s">
        <v>511</v>
      </c>
      <c r="E999" s="298">
        <v>0</v>
      </c>
      <c r="F999" s="299">
        <v>4</v>
      </c>
      <c r="G999" s="299">
        <v>7</v>
      </c>
      <c r="H999" s="299">
        <v>11</v>
      </c>
      <c r="I999" s="299">
        <v>12</v>
      </c>
      <c r="J999" s="299">
        <v>28</v>
      </c>
      <c r="K999" s="299">
        <v>21</v>
      </c>
      <c r="L999" s="299">
        <v>0</v>
      </c>
      <c r="M999" s="299">
        <v>1.94</v>
      </c>
      <c r="N999" s="299">
        <v>1.94</v>
      </c>
      <c r="O999" s="299"/>
      <c r="P999" s="299" t="s">
        <v>531</v>
      </c>
      <c r="Q999" s="299">
        <v>0.8</v>
      </c>
      <c r="R999" s="299">
        <v>12.4</v>
      </c>
      <c r="S999" s="300">
        <v>62</v>
      </c>
      <c r="X999" s="309"/>
      <c r="AC999" s="309"/>
      <c r="AF999" s="309"/>
      <c r="AG999" s="309"/>
      <c r="AH999" s="309"/>
      <c r="AI999" s="309"/>
      <c r="AJ999" s="309"/>
      <c r="AK999" s="309"/>
      <c r="AL999" s="309"/>
      <c r="AM999" s="309"/>
    </row>
    <row r="1000" spans="2:55" ht="15" customHeight="1" thickBot="1">
      <c r="B1000" s="462"/>
      <c r="C1000" s="459"/>
      <c r="D1000" s="310" t="s">
        <v>512</v>
      </c>
      <c r="E1000" s="311">
        <v>0</v>
      </c>
      <c r="F1000" s="304">
        <v>4</v>
      </c>
      <c r="G1000" s="304">
        <v>11</v>
      </c>
      <c r="H1000" s="304">
        <v>15</v>
      </c>
      <c r="I1000" s="304">
        <v>20</v>
      </c>
      <c r="J1000" s="304">
        <v>22</v>
      </c>
      <c r="K1000" s="304">
        <v>16</v>
      </c>
      <c r="L1000" s="304">
        <v>0.05</v>
      </c>
      <c r="M1000" s="304">
        <v>1.97</v>
      </c>
      <c r="N1000" s="304">
        <v>2.02</v>
      </c>
      <c r="O1000" s="304"/>
      <c r="P1000" s="304" t="s">
        <v>538</v>
      </c>
      <c r="Q1000" s="304">
        <v>0.8</v>
      </c>
      <c r="R1000" s="304">
        <v>15</v>
      </c>
      <c r="S1000" s="305">
        <v>55</v>
      </c>
      <c r="X1000" s="309"/>
      <c r="AC1000" s="309"/>
      <c r="AF1000" s="309"/>
      <c r="AG1000" s="309"/>
      <c r="AH1000" s="309"/>
      <c r="AI1000" s="309"/>
      <c r="AJ1000" s="309"/>
      <c r="AK1000" s="309"/>
      <c r="AL1000" s="309"/>
      <c r="AM1000" s="309"/>
    </row>
    <row r="1001" spans="2:55" ht="15" customHeight="1">
      <c r="B1001" s="462"/>
      <c r="C1001" s="459"/>
      <c r="D1001" s="293" t="s">
        <v>514</v>
      </c>
      <c r="E1001" s="294">
        <v>1</v>
      </c>
      <c r="F1001" s="295">
        <v>2</v>
      </c>
      <c r="G1001" s="295">
        <v>9</v>
      </c>
      <c r="H1001" s="295">
        <v>11</v>
      </c>
      <c r="I1001" s="295">
        <v>34</v>
      </c>
      <c r="J1001" s="295">
        <v>23</v>
      </c>
      <c r="K1001" s="295">
        <v>15</v>
      </c>
      <c r="L1001" s="295">
        <v>0.06</v>
      </c>
      <c r="M1001" s="295">
        <v>1.9</v>
      </c>
      <c r="N1001" s="295">
        <v>1.96</v>
      </c>
      <c r="O1001" s="295"/>
      <c r="P1001" s="295" t="s">
        <v>515</v>
      </c>
      <c r="Q1001" s="295">
        <v>2.1</v>
      </c>
      <c r="R1001" s="295">
        <v>16.3</v>
      </c>
      <c r="S1001" s="296">
        <v>55</v>
      </c>
      <c r="X1001" s="309"/>
      <c r="AC1001" s="309"/>
      <c r="AF1001" s="309"/>
      <c r="AG1001" s="309"/>
      <c r="AH1001" s="309"/>
      <c r="AI1001" s="309"/>
      <c r="AJ1001" s="309"/>
      <c r="AK1001" s="309"/>
      <c r="AL1001" s="309"/>
      <c r="AM1001" s="309"/>
    </row>
    <row r="1002" spans="2:55" ht="15" customHeight="1">
      <c r="B1002" s="462"/>
      <c r="C1002" s="459"/>
      <c r="D1002" s="297" t="s">
        <v>516</v>
      </c>
      <c r="E1002" s="298">
        <v>1</v>
      </c>
      <c r="F1002" s="299">
        <v>1</v>
      </c>
      <c r="G1002" s="299">
        <v>7</v>
      </c>
      <c r="H1002" s="299">
        <v>8</v>
      </c>
      <c r="I1002" s="299">
        <v>41</v>
      </c>
      <c r="J1002" s="299">
        <v>28</v>
      </c>
      <c r="K1002" s="299">
        <v>10</v>
      </c>
      <c r="L1002" s="299">
        <v>0.06</v>
      </c>
      <c r="M1002" s="299">
        <v>1.81</v>
      </c>
      <c r="N1002" s="299">
        <v>1.87</v>
      </c>
      <c r="O1002" s="299"/>
      <c r="P1002" s="299" t="s">
        <v>533</v>
      </c>
      <c r="Q1002" s="299">
        <v>2.1</v>
      </c>
      <c r="R1002" s="299">
        <v>16.399999999999999</v>
      </c>
      <c r="S1002" s="300">
        <v>58</v>
      </c>
      <c r="X1002" s="309"/>
      <c r="AC1002" s="309"/>
      <c r="AF1002" s="309"/>
      <c r="AG1002" s="309"/>
      <c r="AH1002" s="309"/>
      <c r="AI1002" s="309"/>
      <c r="AJ1002" s="309"/>
      <c r="AK1002" s="309"/>
      <c r="AL1002" s="309"/>
      <c r="AM1002" s="309"/>
    </row>
    <row r="1003" spans="2:55" ht="15" customHeight="1">
      <c r="B1003" s="462"/>
      <c r="C1003" s="459"/>
      <c r="D1003" s="297" t="s">
        <v>517</v>
      </c>
      <c r="E1003" s="298">
        <v>1</v>
      </c>
      <c r="F1003" s="299">
        <v>1</v>
      </c>
      <c r="G1003" s="299">
        <v>9</v>
      </c>
      <c r="H1003" s="299">
        <v>10</v>
      </c>
      <c r="I1003" s="299">
        <v>40</v>
      </c>
      <c r="J1003" s="299">
        <v>18</v>
      </c>
      <c r="K1003" s="299">
        <v>12</v>
      </c>
      <c r="L1003" s="299">
        <v>0.05</v>
      </c>
      <c r="M1003" s="299">
        <v>1.84</v>
      </c>
      <c r="N1003" s="299">
        <v>1.89</v>
      </c>
      <c r="O1003" s="299"/>
      <c r="P1003" s="299" t="s">
        <v>533</v>
      </c>
      <c r="Q1003" s="299">
        <v>1.7</v>
      </c>
      <c r="R1003" s="299">
        <v>17</v>
      </c>
      <c r="S1003" s="300">
        <v>57</v>
      </c>
      <c r="X1003" s="309"/>
      <c r="AC1003" s="309"/>
      <c r="AF1003" s="309"/>
      <c r="AG1003" s="309"/>
      <c r="AH1003" s="309"/>
      <c r="AI1003" s="309"/>
      <c r="AJ1003" s="309"/>
      <c r="AK1003" s="309"/>
      <c r="AL1003" s="309"/>
      <c r="AM1003" s="309"/>
      <c r="AN1003" s="309"/>
      <c r="AO1003" s="309"/>
      <c r="AP1003" s="309"/>
      <c r="AQ1003" s="309"/>
      <c r="AR1003" s="309"/>
      <c r="AS1003" s="309"/>
      <c r="AT1003" s="309"/>
      <c r="AU1003" s="309"/>
      <c r="AV1003" s="309"/>
      <c r="AW1003" s="309"/>
      <c r="AX1003" s="309"/>
      <c r="AY1003" s="309"/>
      <c r="AZ1003" s="309"/>
      <c r="BA1003" s="309"/>
      <c r="BB1003" s="309"/>
      <c r="BC1003" s="309"/>
    </row>
    <row r="1004" spans="2:55" ht="15" customHeight="1">
      <c r="B1004" s="462"/>
      <c r="C1004" s="459"/>
      <c r="D1004" s="297" t="s">
        <v>519</v>
      </c>
      <c r="E1004" s="298">
        <v>1</v>
      </c>
      <c r="F1004" s="299">
        <v>0</v>
      </c>
      <c r="G1004" s="299">
        <v>7</v>
      </c>
      <c r="H1004" s="299">
        <v>7</v>
      </c>
      <c r="I1004" s="299">
        <v>43</v>
      </c>
      <c r="J1004" s="299">
        <v>20</v>
      </c>
      <c r="K1004" s="299">
        <v>14</v>
      </c>
      <c r="L1004" s="299">
        <v>0</v>
      </c>
      <c r="M1004" s="299">
        <v>1.92</v>
      </c>
      <c r="N1004" s="299">
        <v>1.92</v>
      </c>
      <c r="O1004" s="299"/>
      <c r="P1004" s="299" t="s">
        <v>547</v>
      </c>
      <c r="Q1004" s="299">
        <v>1.4</v>
      </c>
      <c r="R1004" s="299">
        <v>16.600000000000001</v>
      </c>
      <c r="S1004" s="300">
        <v>56</v>
      </c>
      <c r="X1004" s="309"/>
      <c r="AC1004" s="309"/>
      <c r="AF1004" s="309"/>
      <c r="AG1004" s="309"/>
      <c r="AH1004" s="309"/>
      <c r="AI1004" s="309"/>
      <c r="AJ1004" s="309"/>
      <c r="AK1004" s="309"/>
      <c r="AL1004" s="309"/>
      <c r="AM1004" s="309"/>
      <c r="AN1004" s="309"/>
      <c r="AO1004" s="309"/>
      <c r="AP1004" s="309"/>
      <c r="AQ1004" s="309"/>
      <c r="AR1004" s="309"/>
      <c r="AS1004" s="309"/>
      <c r="AT1004" s="309"/>
      <c r="AU1004" s="309"/>
      <c r="AV1004" s="309"/>
      <c r="AW1004" s="309"/>
      <c r="AX1004" s="309"/>
      <c r="AY1004" s="309"/>
      <c r="AZ1004" s="309"/>
      <c r="BA1004" s="309"/>
      <c r="BB1004" s="309"/>
      <c r="BC1004" s="309"/>
    </row>
    <row r="1005" spans="2:55" ht="15" customHeight="1">
      <c r="B1005" s="462"/>
      <c r="C1005" s="459"/>
      <c r="D1005" s="297" t="s">
        <v>520</v>
      </c>
      <c r="E1005" s="298">
        <v>0</v>
      </c>
      <c r="F1005" s="299">
        <v>0</v>
      </c>
      <c r="G1005" s="299">
        <v>8</v>
      </c>
      <c r="H1005" s="299">
        <v>8</v>
      </c>
      <c r="I1005" s="299">
        <v>41</v>
      </c>
      <c r="J1005" s="299">
        <v>22</v>
      </c>
      <c r="K1005" s="299">
        <v>12</v>
      </c>
      <c r="L1005" s="299">
        <v>0.03</v>
      </c>
      <c r="M1005" s="299">
        <v>1.92</v>
      </c>
      <c r="N1005" s="299">
        <v>1.95</v>
      </c>
      <c r="O1005" s="299"/>
      <c r="P1005" s="299" t="s">
        <v>513</v>
      </c>
      <c r="Q1005" s="299">
        <v>1.8</v>
      </c>
      <c r="R1005" s="299">
        <v>16.3</v>
      </c>
      <c r="S1005" s="300">
        <v>59</v>
      </c>
      <c r="X1005" s="309"/>
      <c r="AC1005" s="309"/>
      <c r="AF1005" s="309"/>
      <c r="AG1005" s="309"/>
      <c r="AH1005" s="309"/>
      <c r="AI1005" s="309"/>
      <c r="AJ1005" s="309"/>
      <c r="AK1005" s="309"/>
      <c r="AL1005" s="309"/>
      <c r="AM1005" s="309"/>
      <c r="AN1005" s="309"/>
      <c r="AO1005" s="309"/>
      <c r="AP1005" s="309"/>
      <c r="AQ1005" s="309"/>
      <c r="AR1005" s="309"/>
      <c r="AS1005" s="309"/>
      <c r="AT1005" s="309"/>
      <c r="AU1005" s="309"/>
      <c r="AV1005" s="309"/>
      <c r="AW1005" s="309"/>
      <c r="AX1005" s="309"/>
      <c r="AY1005" s="309"/>
      <c r="AZ1005" s="309"/>
      <c r="BA1005" s="309"/>
      <c r="BB1005" s="309"/>
      <c r="BC1005" s="309"/>
    </row>
    <row r="1006" spans="2:55" ht="15" customHeight="1">
      <c r="B1006" s="462"/>
      <c r="C1006" s="459"/>
      <c r="D1006" s="297" t="s">
        <v>521</v>
      </c>
      <c r="E1006" s="298">
        <v>0</v>
      </c>
      <c r="F1006" s="299">
        <v>0</v>
      </c>
      <c r="G1006" s="299">
        <v>10</v>
      </c>
      <c r="H1006" s="299">
        <v>10</v>
      </c>
      <c r="I1006" s="299">
        <v>40</v>
      </c>
      <c r="J1006" s="299">
        <v>14</v>
      </c>
      <c r="K1006" s="299">
        <v>13</v>
      </c>
      <c r="L1006" s="299">
        <v>0</v>
      </c>
      <c r="M1006" s="299">
        <v>1.99</v>
      </c>
      <c r="N1006" s="299">
        <v>1.99</v>
      </c>
      <c r="O1006" s="299"/>
      <c r="P1006" s="299" t="s">
        <v>533</v>
      </c>
      <c r="Q1006" s="299">
        <v>0.5</v>
      </c>
      <c r="R1006" s="299">
        <v>14.9</v>
      </c>
      <c r="S1006" s="300">
        <v>61</v>
      </c>
      <c r="X1006" s="309"/>
      <c r="AC1006" s="309"/>
      <c r="AF1006" s="309"/>
      <c r="AG1006" s="309"/>
      <c r="AH1006" s="309"/>
      <c r="AI1006" s="309"/>
      <c r="AJ1006" s="309"/>
      <c r="AK1006" s="309"/>
      <c r="AL1006" s="309"/>
      <c r="AM1006" s="309"/>
    </row>
    <row r="1007" spans="2:55" ht="15" customHeight="1">
      <c r="B1007" s="462"/>
      <c r="C1007" s="459"/>
      <c r="D1007" s="297" t="s">
        <v>522</v>
      </c>
      <c r="E1007" s="298">
        <v>0</v>
      </c>
      <c r="F1007" s="299">
        <v>0</v>
      </c>
      <c r="G1007" s="299">
        <v>13</v>
      </c>
      <c r="H1007" s="299">
        <v>13</v>
      </c>
      <c r="I1007" s="299">
        <v>36</v>
      </c>
      <c r="J1007" s="299">
        <v>23</v>
      </c>
      <c r="K1007" s="299">
        <v>13</v>
      </c>
      <c r="L1007" s="299">
        <v>0.08</v>
      </c>
      <c r="M1007" s="299">
        <v>1.97</v>
      </c>
      <c r="N1007" s="299">
        <v>2.0499999999999998</v>
      </c>
      <c r="O1007" s="299"/>
      <c r="P1007" s="299" t="s">
        <v>538</v>
      </c>
      <c r="Q1007" s="299">
        <v>0.8</v>
      </c>
      <c r="R1007" s="299">
        <v>14.1</v>
      </c>
      <c r="S1007" s="300">
        <v>63</v>
      </c>
      <c r="X1007" s="309"/>
      <c r="AC1007" s="309"/>
      <c r="AF1007" s="309"/>
      <c r="AG1007" s="309"/>
      <c r="AH1007" s="309"/>
      <c r="AI1007" s="309"/>
      <c r="AJ1007" s="309"/>
      <c r="AK1007" s="309"/>
      <c r="AL1007" s="309"/>
      <c r="AM1007" s="309"/>
    </row>
    <row r="1008" spans="2:55" ht="15" customHeight="1">
      <c r="B1008" s="462"/>
      <c r="C1008" s="459"/>
      <c r="D1008" s="297" t="s">
        <v>523</v>
      </c>
      <c r="E1008" s="298">
        <v>0</v>
      </c>
      <c r="F1008" s="299">
        <v>1</v>
      </c>
      <c r="G1008" s="299">
        <v>22</v>
      </c>
      <c r="H1008" s="299">
        <v>23</v>
      </c>
      <c r="I1008" s="299">
        <v>16</v>
      </c>
      <c r="J1008" s="299">
        <v>36</v>
      </c>
      <c r="K1008" s="299">
        <v>24</v>
      </c>
      <c r="L1008" s="299">
        <v>0.47</v>
      </c>
      <c r="M1008" s="299">
        <v>1.95</v>
      </c>
      <c r="N1008" s="299">
        <v>2.42</v>
      </c>
      <c r="O1008" s="299"/>
      <c r="P1008" s="299" t="s">
        <v>493</v>
      </c>
      <c r="Q1008" s="299">
        <v>0.6</v>
      </c>
      <c r="R1008" s="299">
        <v>12.9</v>
      </c>
      <c r="S1008" s="300">
        <v>72</v>
      </c>
      <c r="X1008" s="309"/>
      <c r="AC1008" s="309"/>
      <c r="AF1008" s="309"/>
      <c r="AG1008" s="309"/>
      <c r="AH1008" s="309"/>
      <c r="AI1008" s="309"/>
      <c r="AJ1008" s="309"/>
      <c r="AK1008" s="309"/>
      <c r="AL1008" s="309"/>
      <c r="AM1008" s="309"/>
    </row>
    <row r="1009" spans="2:53" ht="15" customHeight="1">
      <c r="B1009" s="462"/>
      <c r="C1009" s="459"/>
      <c r="D1009" s="297" t="s">
        <v>524</v>
      </c>
      <c r="E1009" s="298">
        <v>0</v>
      </c>
      <c r="F1009" s="299">
        <v>1</v>
      </c>
      <c r="G1009" s="299">
        <v>20</v>
      </c>
      <c r="H1009" s="299">
        <v>21</v>
      </c>
      <c r="I1009" s="299">
        <v>11</v>
      </c>
      <c r="J1009" s="299">
        <v>42</v>
      </c>
      <c r="K1009" s="299">
        <v>32</v>
      </c>
      <c r="L1009" s="299">
        <v>0.15</v>
      </c>
      <c r="M1009" s="299">
        <v>2</v>
      </c>
      <c r="N1009" s="299">
        <v>2.15</v>
      </c>
      <c r="O1009" s="299"/>
      <c r="P1009" s="299" t="s">
        <v>536</v>
      </c>
      <c r="Q1009" s="299">
        <v>0</v>
      </c>
      <c r="R1009" s="299">
        <v>12.5</v>
      </c>
      <c r="S1009" s="300">
        <v>76</v>
      </c>
      <c r="X1009" s="309"/>
      <c r="AC1009" s="309"/>
      <c r="AF1009" s="309"/>
      <c r="AG1009" s="309"/>
      <c r="AH1009" s="309"/>
      <c r="AI1009" s="309"/>
      <c r="AJ1009" s="309"/>
      <c r="AK1009" s="309"/>
      <c r="AL1009" s="309"/>
      <c r="AM1009" s="309"/>
    </row>
    <row r="1010" spans="2:53" ht="15" customHeight="1">
      <c r="B1010" s="462"/>
      <c r="C1010" s="459"/>
      <c r="D1010" s="297" t="s">
        <v>525</v>
      </c>
      <c r="E1010" s="298">
        <v>0</v>
      </c>
      <c r="F1010" s="299">
        <v>2</v>
      </c>
      <c r="G1010" s="299">
        <v>18</v>
      </c>
      <c r="H1010" s="299">
        <v>20</v>
      </c>
      <c r="I1010" s="299">
        <v>9</v>
      </c>
      <c r="J1010" s="299">
        <v>43</v>
      </c>
      <c r="K1010" s="299">
        <v>31</v>
      </c>
      <c r="L1010" s="299">
        <v>0.22</v>
      </c>
      <c r="M1010" s="299">
        <v>1.86</v>
      </c>
      <c r="N1010" s="299">
        <v>2.08</v>
      </c>
      <c r="O1010" s="299"/>
      <c r="P1010" s="299" t="s">
        <v>498</v>
      </c>
      <c r="Q1010" s="299">
        <v>2</v>
      </c>
      <c r="R1010" s="299">
        <v>12.2</v>
      </c>
      <c r="S1010" s="300">
        <v>78</v>
      </c>
      <c r="X1010" s="309"/>
      <c r="AC1010" s="309"/>
      <c r="AF1010" s="309"/>
      <c r="AG1010" s="309"/>
      <c r="AH1010" s="309"/>
      <c r="AI1010" s="309"/>
      <c r="AJ1010" s="309"/>
      <c r="AK1010" s="309"/>
      <c r="AL1010" s="309"/>
      <c r="AM1010" s="309"/>
    </row>
    <row r="1011" spans="2:53" ht="15" customHeight="1">
      <c r="B1011" s="462"/>
      <c r="C1011" s="459"/>
      <c r="D1011" s="297" t="s">
        <v>526</v>
      </c>
      <c r="E1011" s="298">
        <v>0</v>
      </c>
      <c r="F1011" s="299">
        <v>1</v>
      </c>
      <c r="G1011" s="299">
        <v>14</v>
      </c>
      <c r="H1011" s="299">
        <v>15</v>
      </c>
      <c r="I1011" s="299">
        <v>8</v>
      </c>
      <c r="J1011" s="299">
        <v>46</v>
      </c>
      <c r="K1011" s="299">
        <v>30</v>
      </c>
      <c r="L1011" s="299">
        <v>0</v>
      </c>
      <c r="M1011" s="299">
        <v>2.0299999999999998</v>
      </c>
      <c r="N1011" s="299">
        <v>2.0299999999999998</v>
      </c>
      <c r="O1011" s="299"/>
      <c r="P1011" s="299" t="s">
        <v>506</v>
      </c>
      <c r="Q1011" s="299">
        <v>0.9</v>
      </c>
      <c r="R1011" s="299">
        <v>11.9</v>
      </c>
      <c r="S1011" s="300">
        <v>80</v>
      </c>
      <c r="X1011" s="309"/>
      <c r="AC1011" s="309"/>
      <c r="AE1011" s="309"/>
      <c r="AF1011" s="309"/>
      <c r="AG1011" s="309"/>
      <c r="AH1011" s="309"/>
      <c r="AI1011" s="309"/>
      <c r="AJ1011" s="309"/>
      <c r="AK1011" s="309"/>
      <c r="AL1011" s="309"/>
      <c r="AM1011" s="309"/>
    </row>
    <row r="1012" spans="2:53" ht="15" customHeight="1">
      <c r="B1012" s="462"/>
      <c r="C1012" s="459"/>
      <c r="D1012" s="297" t="s">
        <v>527</v>
      </c>
      <c r="E1012" s="298">
        <v>0</v>
      </c>
      <c r="F1012" s="299">
        <v>0</v>
      </c>
      <c r="G1012" s="299">
        <v>12</v>
      </c>
      <c r="H1012" s="299">
        <v>12</v>
      </c>
      <c r="I1012" s="299">
        <v>8</v>
      </c>
      <c r="J1012" s="299">
        <v>44</v>
      </c>
      <c r="K1012" s="299">
        <v>28</v>
      </c>
      <c r="L1012" s="299">
        <v>0.16</v>
      </c>
      <c r="M1012" s="299">
        <v>2.1</v>
      </c>
      <c r="N1012" s="299">
        <v>2.2599999999999998</v>
      </c>
      <c r="O1012" s="299"/>
      <c r="P1012" s="299" t="s">
        <v>506</v>
      </c>
      <c r="Q1012" s="299">
        <v>1.6</v>
      </c>
      <c r="R1012" s="299">
        <v>11.5</v>
      </c>
      <c r="S1012" s="300">
        <v>79</v>
      </c>
      <c r="X1012" s="309"/>
      <c r="AC1012" s="309"/>
      <c r="AF1012" s="309"/>
      <c r="AG1012" s="309"/>
      <c r="AH1012" s="309"/>
      <c r="AI1012" s="309"/>
      <c r="AJ1012" s="309"/>
      <c r="AK1012" s="309"/>
      <c r="AL1012" s="309"/>
      <c r="AM1012" s="309"/>
    </row>
    <row r="1013" spans="2:53" ht="15" customHeight="1">
      <c r="B1013" s="462"/>
      <c r="C1013" s="459"/>
      <c r="D1013" s="297" t="s">
        <v>528</v>
      </c>
      <c r="E1013" s="298">
        <v>0</v>
      </c>
      <c r="F1013" s="299">
        <v>0</v>
      </c>
      <c r="G1013" s="299">
        <v>10</v>
      </c>
      <c r="H1013" s="299">
        <v>10</v>
      </c>
      <c r="I1013" s="299">
        <v>9</v>
      </c>
      <c r="J1013" s="299">
        <v>29</v>
      </c>
      <c r="K1013" s="299">
        <v>21</v>
      </c>
      <c r="L1013" s="299">
        <v>0.21</v>
      </c>
      <c r="M1013" s="299">
        <v>1.92</v>
      </c>
      <c r="N1013" s="299">
        <v>2.13</v>
      </c>
      <c r="O1013" s="299"/>
      <c r="P1013" s="299" t="s">
        <v>493</v>
      </c>
      <c r="Q1013" s="299">
        <v>2.5</v>
      </c>
      <c r="R1013" s="299">
        <v>11.7</v>
      </c>
      <c r="S1013" s="300">
        <v>81</v>
      </c>
      <c r="X1013" s="309"/>
      <c r="AF1013" s="309"/>
      <c r="AG1013" s="309"/>
      <c r="AH1013" s="309"/>
      <c r="AI1013" s="309"/>
      <c r="AJ1013" s="309"/>
      <c r="AK1013" s="309"/>
      <c r="AL1013" s="309"/>
      <c r="AM1013" s="309"/>
    </row>
    <row r="1014" spans="2:53" ht="15" customHeight="1">
      <c r="B1014" s="462"/>
      <c r="C1014" s="460"/>
      <c r="D1014" s="297" t="s">
        <v>529</v>
      </c>
      <c r="E1014" s="298">
        <v>0</v>
      </c>
      <c r="F1014" s="299">
        <v>1</v>
      </c>
      <c r="G1014" s="299">
        <v>14</v>
      </c>
      <c r="H1014" s="299">
        <v>15</v>
      </c>
      <c r="I1014" s="299">
        <v>4</v>
      </c>
      <c r="J1014" s="299">
        <v>31</v>
      </c>
      <c r="K1014" s="299">
        <v>24</v>
      </c>
      <c r="L1014" s="299">
        <v>0</v>
      </c>
      <c r="M1014" s="299">
        <v>1.77</v>
      </c>
      <c r="N1014" s="299">
        <v>1.77</v>
      </c>
      <c r="O1014" s="299"/>
      <c r="P1014" s="299" t="s">
        <v>498</v>
      </c>
      <c r="Q1014" s="299">
        <v>1.6</v>
      </c>
      <c r="R1014" s="299">
        <v>11.4</v>
      </c>
      <c r="S1014" s="300">
        <v>82</v>
      </c>
      <c r="X1014" s="309"/>
      <c r="AF1014" s="309"/>
      <c r="AG1014" s="309"/>
      <c r="AH1014" s="309"/>
      <c r="AI1014" s="309"/>
      <c r="AJ1014" s="309"/>
      <c r="AK1014" s="309"/>
      <c r="AL1014" s="309"/>
      <c r="AM1014" s="309"/>
    </row>
    <row r="1015" spans="2:53" ht="15" customHeight="1">
      <c r="B1015" s="462"/>
      <c r="C1015" s="458">
        <v>42675</v>
      </c>
      <c r="D1015" s="297" t="s">
        <v>492</v>
      </c>
      <c r="E1015" s="298">
        <v>0</v>
      </c>
      <c r="F1015" s="299">
        <v>1</v>
      </c>
      <c r="G1015" s="299">
        <v>13</v>
      </c>
      <c r="H1015" s="299">
        <v>14</v>
      </c>
      <c r="I1015" s="299">
        <v>3</v>
      </c>
      <c r="J1015" s="299">
        <v>32</v>
      </c>
      <c r="K1015" s="299">
        <v>15</v>
      </c>
      <c r="L1015" s="299">
        <v>0.1</v>
      </c>
      <c r="M1015" s="299">
        <v>1.68</v>
      </c>
      <c r="N1015" s="299">
        <v>1.78</v>
      </c>
      <c r="O1015" s="299"/>
      <c r="P1015" s="299" t="s">
        <v>498</v>
      </c>
      <c r="Q1015" s="299">
        <v>1.2</v>
      </c>
      <c r="R1015" s="299">
        <v>11.4</v>
      </c>
      <c r="S1015" s="300">
        <v>81</v>
      </c>
      <c r="AF1015" s="309"/>
      <c r="AG1015" s="309"/>
      <c r="AH1015" s="309"/>
      <c r="AI1015" s="309"/>
      <c r="AJ1015" s="309"/>
      <c r="AK1015" s="309"/>
      <c r="AL1015" s="309"/>
      <c r="AM1015" s="309"/>
    </row>
    <row r="1016" spans="2:53" ht="15" customHeight="1">
      <c r="B1016" s="462"/>
      <c r="C1016" s="459"/>
      <c r="D1016" s="297" t="s">
        <v>495</v>
      </c>
      <c r="E1016" s="298">
        <v>0</v>
      </c>
      <c r="F1016" s="299">
        <v>0</v>
      </c>
      <c r="G1016" s="299">
        <v>12</v>
      </c>
      <c r="H1016" s="299">
        <v>12</v>
      </c>
      <c r="I1016" s="299">
        <v>3</v>
      </c>
      <c r="J1016" s="299">
        <v>28</v>
      </c>
      <c r="K1016" s="299">
        <v>18</v>
      </c>
      <c r="L1016" s="299">
        <v>0</v>
      </c>
      <c r="M1016" s="299">
        <v>1.61</v>
      </c>
      <c r="N1016" s="299">
        <v>1.61</v>
      </c>
      <c r="O1016" s="299"/>
      <c r="P1016" s="299" t="s">
        <v>498</v>
      </c>
      <c r="Q1016" s="299">
        <v>2</v>
      </c>
      <c r="R1016" s="299">
        <v>11.4</v>
      </c>
      <c r="S1016" s="300">
        <v>77</v>
      </c>
      <c r="AF1016" s="309"/>
      <c r="AG1016" s="309"/>
      <c r="AH1016" s="309"/>
      <c r="AI1016" s="309"/>
      <c r="AJ1016" s="309"/>
      <c r="AK1016" s="309"/>
      <c r="AL1016" s="309"/>
      <c r="AM1016" s="309"/>
    </row>
    <row r="1017" spans="2:53" ht="15" customHeight="1">
      <c r="B1017" s="462"/>
      <c r="C1017" s="459"/>
      <c r="D1017" s="297" t="s">
        <v>497</v>
      </c>
      <c r="E1017" s="298">
        <v>0</v>
      </c>
      <c r="F1017" s="299">
        <v>0</v>
      </c>
      <c r="G1017" s="299">
        <v>9</v>
      </c>
      <c r="H1017" s="299">
        <v>9</v>
      </c>
      <c r="I1017" s="299">
        <v>5</v>
      </c>
      <c r="J1017" s="299">
        <v>29</v>
      </c>
      <c r="K1017" s="299">
        <v>16</v>
      </c>
      <c r="L1017" s="299">
        <v>0.02</v>
      </c>
      <c r="M1017" s="299">
        <v>1.98</v>
      </c>
      <c r="N1017" s="299">
        <v>2</v>
      </c>
      <c r="O1017" s="299"/>
      <c r="P1017" s="299" t="s">
        <v>498</v>
      </c>
      <c r="Q1017" s="299">
        <v>1.7</v>
      </c>
      <c r="R1017" s="299">
        <v>11.2</v>
      </c>
      <c r="S1017" s="300">
        <v>73</v>
      </c>
      <c r="AF1017" s="309"/>
      <c r="AG1017" s="309"/>
      <c r="AH1017" s="309"/>
      <c r="AI1017" s="309"/>
      <c r="AJ1017" s="309"/>
      <c r="AK1017" s="309"/>
      <c r="AL1017" s="309"/>
      <c r="AM1017" s="309"/>
      <c r="AN1017" s="309"/>
      <c r="AO1017" s="309"/>
      <c r="AP1017" s="309"/>
      <c r="AQ1017" s="309"/>
      <c r="AR1017" s="309"/>
      <c r="AS1017" s="309"/>
      <c r="AT1017" s="309"/>
      <c r="AU1017" s="309"/>
      <c r="AV1017" s="309"/>
      <c r="AW1017" s="309"/>
      <c r="AX1017" s="309"/>
      <c r="AY1017" s="309"/>
      <c r="AZ1017" s="309"/>
      <c r="BA1017" s="309"/>
    </row>
    <row r="1018" spans="2:53" ht="15" customHeight="1">
      <c r="B1018" s="462"/>
      <c r="C1018" s="459"/>
      <c r="D1018" s="297" t="s">
        <v>500</v>
      </c>
      <c r="E1018" s="298">
        <v>0</v>
      </c>
      <c r="F1018" s="299">
        <v>0</v>
      </c>
      <c r="G1018" s="299">
        <v>8</v>
      </c>
      <c r="H1018" s="299">
        <v>8</v>
      </c>
      <c r="I1018" s="299">
        <v>5</v>
      </c>
      <c r="J1018" s="299">
        <v>25</v>
      </c>
      <c r="K1018" s="299">
        <v>16</v>
      </c>
      <c r="L1018" s="299">
        <v>0.11</v>
      </c>
      <c r="M1018" s="299">
        <v>2.17</v>
      </c>
      <c r="N1018" s="299">
        <v>2.2799999999999998</v>
      </c>
      <c r="O1018" s="299"/>
      <c r="P1018" s="299" t="s">
        <v>506</v>
      </c>
      <c r="Q1018" s="299">
        <v>1.1000000000000001</v>
      </c>
      <c r="R1018" s="299">
        <v>11</v>
      </c>
      <c r="S1018" s="300">
        <v>71</v>
      </c>
      <c r="AF1018" s="309"/>
      <c r="AG1018" s="309"/>
      <c r="AH1018" s="309"/>
      <c r="AI1018" s="309"/>
      <c r="AJ1018" s="309"/>
      <c r="AK1018" s="309"/>
      <c r="AL1018" s="309"/>
      <c r="AM1018" s="309"/>
      <c r="AN1018" s="309"/>
      <c r="AO1018" s="309"/>
      <c r="AP1018" s="309"/>
      <c r="AQ1018" s="309"/>
      <c r="AR1018" s="309"/>
      <c r="AS1018" s="309"/>
      <c r="AT1018" s="309"/>
      <c r="AU1018" s="309"/>
      <c r="AV1018" s="309"/>
      <c r="AW1018" s="309"/>
      <c r="AX1018" s="309"/>
      <c r="AY1018" s="309"/>
      <c r="AZ1018" s="309"/>
      <c r="BA1018" s="309"/>
    </row>
    <row r="1019" spans="2:53" ht="15" customHeight="1">
      <c r="B1019" s="462"/>
      <c r="C1019" s="459"/>
      <c r="D1019" s="297" t="s">
        <v>503</v>
      </c>
      <c r="E1019" s="298">
        <v>0</v>
      </c>
      <c r="F1019" s="299">
        <v>0</v>
      </c>
      <c r="G1019" s="299">
        <v>9</v>
      </c>
      <c r="H1019" s="299">
        <v>9</v>
      </c>
      <c r="I1019" s="299">
        <v>5</v>
      </c>
      <c r="J1019" s="299">
        <v>26</v>
      </c>
      <c r="K1019" s="299">
        <v>18</v>
      </c>
      <c r="L1019" s="299">
        <v>0</v>
      </c>
      <c r="M1019" s="299">
        <v>2.0499999999999998</v>
      </c>
      <c r="N1019" s="299">
        <v>2.0499999999999998</v>
      </c>
      <c r="O1019" s="299"/>
      <c r="P1019" s="299" t="s">
        <v>493</v>
      </c>
      <c r="Q1019" s="299">
        <v>1.2</v>
      </c>
      <c r="R1019" s="299">
        <v>10.8</v>
      </c>
      <c r="S1019" s="300">
        <v>83</v>
      </c>
      <c r="AF1019" s="309"/>
      <c r="AG1019" s="309"/>
      <c r="AH1019" s="309"/>
      <c r="AI1019" s="309"/>
      <c r="AJ1019" s="309"/>
      <c r="AK1019" s="309"/>
      <c r="AL1019" s="309"/>
      <c r="AM1019" s="309"/>
      <c r="AN1019" s="309"/>
      <c r="AO1019" s="309"/>
      <c r="AP1019" s="309"/>
      <c r="AQ1019" s="309"/>
      <c r="AR1019" s="309"/>
      <c r="AS1019" s="309"/>
      <c r="AT1019" s="309"/>
      <c r="AU1019" s="309"/>
      <c r="AV1019" s="309"/>
      <c r="AW1019" s="309"/>
      <c r="AX1019" s="309"/>
      <c r="AY1019" s="309"/>
      <c r="AZ1019" s="309"/>
      <c r="BA1019" s="309"/>
    </row>
    <row r="1020" spans="2:53" ht="15" customHeight="1">
      <c r="B1020" s="462"/>
      <c r="C1020" s="459"/>
      <c r="D1020" s="297" t="s">
        <v>505</v>
      </c>
      <c r="E1020" s="298">
        <v>0</v>
      </c>
      <c r="F1020" s="299" t="s">
        <v>501</v>
      </c>
      <c r="G1020" s="299" t="s">
        <v>501</v>
      </c>
      <c r="H1020" s="299" t="s">
        <v>501</v>
      </c>
      <c r="I1020" s="299">
        <v>2</v>
      </c>
      <c r="J1020" s="299">
        <v>20</v>
      </c>
      <c r="K1020" s="299">
        <v>14</v>
      </c>
      <c r="L1020" s="299">
        <v>0.08</v>
      </c>
      <c r="M1020" s="299">
        <v>1.9</v>
      </c>
      <c r="N1020" s="299">
        <v>1.98</v>
      </c>
      <c r="O1020" s="299"/>
      <c r="P1020" s="299" t="s">
        <v>506</v>
      </c>
      <c r="Q1020" s="299">
        <v>1.2</v>
      </c>
      <c r="R1020" s="299">
        <v>10.6</v>
      </c>
      <c r="S1020" s="300">
        <v>86</v>
      </c>
      <c r="AF1020" s="309"/>
      <c r="AG1020" s="309"/>
      <c r="AH1020" s="309"/>
      <c r="AI1020" s="309"/>
      <c r="AJ1020" s="309"/>
      <c r="AK1020" s="309"/>
      <c r="AL1020" s="309"/>
      <c r="AM1020" s="309"/>
    </row>
    <row r="1021" spans="2:53" ht="15" customHeight="1">
      <c r="B1021" s="462"/>
      <c r="C1021" s="459"/>
      <c r="D1021" s="297" t="s">
        <v>508</v>
      </c>
      <c r="E1021" s="298">
        <v>0</v>
      </c>
      <c r="F1021" s="299">
        <v>4</v>
      </c>
      <c r="G1021" s="299">
        <v>12</v>
      </c>
      <c r="H1021" s="299">
        <v>16</v>
      </c>
      <c r="I1021" s="299">
        <v>2</v>
      </c>
      <c r="J1021" s="299">
        <v>23</v>
      </c>
      <c r="K1021" s="299">
        <v>16</v>
      </c>
      <c r="L1021" s="299">
        <v>0.06</v>
      </c>
      <c r="M1021" s="299">
        <v>1.98</v>
      </c>
      <c r="N1021" s="299">
        <v>2.04</v>
      </c>
      <c r="O1021" s="299"/>
      <c r="P1021" s="299" t="s">
        <v>533</v>
      </c>
      <c r="Q1021" s="299">
        <v>0.3</v>
      </c>
      <c r="R1021" s="299">
        <v>10.6</v>
      </c>
      <c r="S1021" s="300">
        <v>91</v>
      </c>
      <c r="AF1021" s="309"/>
      <c r="AG1021" s="309"/>
      <c r="AH1021" s="309"/>
      <c r="AI1021" s="309"/>
      <c r="AJ1021" s="309"/>
      <c r="AK1021" s="309"/>
      <c r="AL1021" s="309"/>
      <c r="AM1021" s="309"/>
    </row>
    <row r="1022" spans="2:53" ht="15" customHeight="1">
      <c r="B1022" s="462"/>
      <c r="C1022" s="459"/>
      <c r="D1022" s="297" t="s">
        <v>510</v>
      </c>
      <c r="E1022" s="298">
        <v>0</v>
      </c>
      <c r="F1022" s="299">
        <v>2</v>
      </c>
      <c r="G1022" s="299">
        <v>9</v>
      </c>
      <c r="H1022" s="299">
        <v>11</v>
      </c>
      <c r="I1022" s="299">
        <v>4</v>
      </c>
      <c r="J1022" s="299">
        <v>20</v>
      </c>
      <c r="K1022" s="299">
        <v>16</v>
      </c>
      <c r="L1022" s="299">
        <v>0.16</v>
      </c>
      <c r="M1022" s="299">
        <v>2.02</v>
      </c>
      <c r="N1022" s="299">
        <v>2.1800000000000002</v>
      </c>
      <c r="O1022" s="299"/>
      <c r="P1022" s="299" t="s">
        <v>547</v>
      </c>
      <c r="Q1022" s="299">
        <v>0.5</v>
      </c>
      <c r="R1022" s="299">
        <v>10.9</v>
      </c>
      <c r="S1022" s="300">
        <v>91</v>
      </c>
      <c r="AF1022" s="309"/>
      <c r="AG1022" s="309"/>
      <c r="AH1022" s="309"/>
      <c r="AI1022" s="309"/>
      <c r="AJ1022" s="309"/>
      <c r="AK1022" s="309"/>
      <c r="AL1022" s="309"/>
      <c r="AM1022" s="309"/>
    </row>
    <row r="1023" spans="2:53" ht="15" customHeight="1">
      <c r="B1023" s="462"/>
      <c r="C1023" s="459"/>
      <c r="D1023" s="297" t="s">
        <v>511</v>
      </c>
      <c r="E1023" s="298">
        <v>0</v>
      </c>
      <c r="F1023" s="299">
        <v>7</v>
      </c>
      <c r="G1023" s="299">
        <v>14</v>
      </c>
      <c r="H1023" s="299">
        <v>21</v>
      </c>
      <c r="I1023" s="299">
        <v>4</v>
      </c>
      <c r="J1023" s="299">
        <v>27</v>
      </c>
      <c r="K1023" s="299">
        <v>15</v>
      </c>
      <c r="L1023" s="299">
        <v>0.14000000000000001</v>
      </c>
      <c r="M1023" s="299">
        <v>1.82</v>
      </c>
      <c r="N1023" s="299">
        <v>1.96</v>
      </c>
      <c r="O1023" s="299"/>
      <c r="P1023" s="299" t="s">
        <v>506</v>
      </c>
      <c r="Q1023" s="299">
        <v>1</v>
      </c>
      <c r="R1023" s="299">
        <v>11.3</v>
      </c>
      <c r="S1023" s="300">
        <v>89</v>
      </c>
      <c r="AF1023" s="309"/>
      <c r="AG1023" s="309"/>
      <c r="AH1023" s="309"/>
      <c r="AI1023" s="309"/>
      <c r="AJ1023" s="309"/>
      <c r="AK1023" s="309"/>
      <c r="AL1023" s="309"/>
      <c r="AM1023" s="309"/>
    </row>
    <row r="1024" spans="2:53" ht="15" customHeight="1" thickBot="1">
      <c r="B1024" s="462"/>
      <c r="C1024" s="459"/>
      <c r="D1024" s="310" t="s">
        <v>512</v>
      </c>
      <c r="E1024" s="311">
        <v>0</v>
      </c>
      <c r="F1024" s="304">
        <v>7</v>
      </c>
      <c r="G1024" s="304">
        <v>14</v>
      </c>
      <c r="H1024" s="304">
        <v>21</v>
      </c>
      <c r="I1024" s="304">
        <v>5</v>
      </c>
      <c r="J1024" s="304">
        <v>19</v>
      </c>
      <c r="K1024" s="304">
        <v>12</v>
      </c>
      <c r="L1024" s="304">
        <v>0.04</v>
      </c>
      <c r="M1024" s="304">
        <v>1.97</v>
      </c>
      <c r="N1024" s="304">
        <v>2.0099999999999998</v>
      </c>
      <c r="O1024" s="304"/>
      <c r="P1024" s="304" t="s">
        <v>498</v>
      </c>
      <c r="Q1024" s="304">
        <v>1.6</v>
      </c>
      <c r="R1024" s="304">
        <v>11.7</v>
      </c>
      <c r="S1024" s="305">
        <v>81</v>
      </c>
      <c r="AF1024" s="309"/>
      <c r="AG1024" s="309"/>
      <c r="AH1024" s="309"/>
      <c r="AI1024" s="309"/>
      <c r="AJ1024" s="309"/>
      <c r="AK1024" s="309"/>
      <c r="AL1024" s="309"/>
      <c r="AM1024" s="309"/>
    </row>
    <row r="1025" spans="2:39" ht="15" customHeight="1">
      <c r="B1025" s="461"/>
      <c r="C1025" s="459"/>
      <c r="D1025" s="293" t="s">
        <v>514</v>
      </c>
      <c r="E1025" s="294">
        <v>0</v>
      </c>
      <c r="F1025" s="295">
        <v>5</v>
      </c>
      <c r="G1025" s="295">
        <v>13</v>
      </c>
      <c r="H1025" s="295">
        <v>18</v>
      </c>
      <c r="I1025" s="295">
        <v>6</v>
      </c>
      <c r="J1025" s="295">
        <v>17</v>
      </c>
      <c r="K1025" s="295">
        <v>15</v>
      </c>
      <c r="L1025" s="295">
        <v>0.16</v>
      </c>
      <c r="M1025" s="295">
        <v>1.84</v>
      </c>
      <c r="N1025" s="295">
        <v>2</v>
      </c>
      <c r="O1025" s="295"/>
      <c r="P1025" s="295" t="s">
        <v>498</v>
      </c>
      <c r="Q1025" s="295">
        <v>1.9</v>
      </c>
      <c r="R1025" s="295">
        <v>12</v>
      </c>
      <c r="S1025" s="296">
        <v>80</v>
      </c>
      <c r="AF1025" s="309"/>
      <c r="AG1025" s="309"/>
      <c r="AH1025" s="309"/>
      <c r="AI1025" s="309"/>
      <c r="AJ1025" s="309"/>
      <c r="AK1025" s="309"/>
      <c r="AL1025" s="309"/>
      <c r="AM1025" s="309"/>
    </row>
    <row r="1026" spans="2:39" ht="15" customHeight="1">
      <c r="B1026" s="461"/>
      <c r="C1026" s="459"/>
      <c r="D1026" s="297" t="s">
        <v>516</v>
      </c>
      <c r="E1026" s="298">
        <v>0</v>
      </c>
      <c r="F1026" s="299">
        <v>7</v>
      </c>
      <c r="G1026" s="299">
        <v>14</v>
      </c>
      <c r="H1026" s="299">
        <v>21</v>
      </c>
      <c r="I1026" s="299">
        <v>6</v>
      </c>
      <c r="J1026" s="299">
        <v>16</v>
      </c>
      <c r="K1026" s="299">
        <v>18</v>
      </c>
      <c r="L1026" s="299">
        <v>0</v>
      </c>
      <c r="M1026" s="299">
        <v>1.9</v>
      </c>
      <c r="N1026" s="299">
        <v>1.9</v>
      </c>
      <c r="O1026" s="299"/>
      <c r="P1026" s="299" t="s">
        <v>531</v>
      </c>
      <c r="Q1026" s="299">
        <v>0.9</v>
      </c>
      <c r="R1026" s="299">
        <v>12.8</v>
      </c>
      <c r="S1026" s="300">
        <v>72</v>
      </c>
      <c r="AF1026" s="309"/>
      <c r="AG1026" s="309"/>
      <c r="AH1026" s="309"/>
      <c r="AI1026" s="309"/>
      <c r="AJ1026" s="309"/>
      <c r="AK1026" s="309"/>
      <c r="AL1026" s="309"/>
      <c r="AM1026" s="309"/>
    </row>
    <row r="1027" spans="2:39" ht="15" customHeight="1">
      <c r="B1027" s="461"/>
      <c r="C1027" s="459"/>
      <c r="D1027" s="297" t="s">
        <v>517</v>
      </c>
      <c r="E1027" s="298">
        <v>0</v>
      </c>
      <c r="F1027" s="299">
        <v>5</v>
      </c>
      <c r="G1027" s="299">
        <v>12</v>
      </c>
      <c r="H1027" s="299">
        <v>17</v>
      </c>
      <c r="I1027" s="299">
        <v>13</v>
      </c>
      <c r="J1027" s="299">
        <v>21</v>
      </c>
      <c r="K1027" s="299">
        <v>19</v>
      </c>
      <c r="L1027" s="299">
        <v>0.06</v>
      </c>
      <c r="M1027" s="299">
        <v>1.9</v>
      </c>
      <c r="N1027" s="299">
        <v>1.96</v>
      </c>
      <c r="O1027" s="299"/>
      <c r="P1027" s="299" t="s">
        <v>531</v>
      </c>
      <c r="Q1027" s="299">
        <v>0.8</v>
      </c>
      <c r="R1027" s="299">
        <v>14.1</v>
      </c>
      <c r="S1027" s="300">
        <v>70</v>
      </c>
      <c r="AF1027" s="309"/>
      <c r="AG1027" s="309"/>
      <c r="AH1027" s="309"/>
      <c r="AI1027" s="309"/>
      <c r="AJ1027" s="309"/>
      <c r="AK1027" s="309"/>
      <c r="AL1027" s="309"/>
      <c r="AM1027" s="309"/>
    </row>
    <row r="1028" spans="2:39" ht="15" customHeight="1">
      <c r="B1028" s="461"/>
      <c r="C1028" s="459"/>
      <c r="D1028" s="297" t="s">
        <v>519</v>
      </c>
      <c r="E1028" s="298">
        <v>0</v>
      </c>
      <c r="F1028" s="299">
        <v>2</v>
      </c>
      <c r="G1028" s="299">
        <v>10</v>
      </c>
      <c r="H1028" s="299">
        <v>12</v>
      </c>
      <c r="I1028" s="299">
        <v>24</v>
      </c>
      <c r="J1028" s="299">
        <v>20</v>
      </c>
      <c r="K1028" s="299">
        <v>17</v>
      </c>
      <c r="L1028" s="299">
        <v>0</v>
      </c>
      <c r="M1028" s="299">
        <v>1.88</v>
      </c>
      <c r="N1028" s="299">
        <v>1.88</v>
      </c>
      <c r="O1028" s="299"/>
      <c r="P1028" s="299" t="s">
        <v>515</v>
      </c>
      <c r="Q1028" s="299">
        <v>1.4</v>
      </c>
      <c r="R1028" s="299">
        <v>16.5</v>
      </c>
      <c r="S1028" s="300">
        <v>64</v>
      </c>
      <c r="AF1028" s="309"/>
      <c r="AG1028" s="309"/>
      <c r="AH1028" s="309"/>
      <c r="AI1028" s="309"/>
      <c r="AJ1028" s="309"/>
      <c r="AK1028" s="309"/>
      <c r="AL1028" s="309"/>
      <c r="AM1028" s="309"/>
    </row>
    <row r="1029" spans="2:39" ht="15" customHeight="1">
      <c r="B1029" s="461"/>
      <c r="C1029" s="459"/>
      <c r="D1029" s="297" t="s">
        <v>520</v>
      </c>
      <c r="E1029" s="298">
        <v>0</v>
      </c>
      <c r="F1029" s="299">
        <v>1</v>
      </c>
      <c r="G1029" s="299">
        <v>9</v>
      </c>
      <c r="H1029" s="299">
        <v>10</v>
      </c>
      <c r="I1029" s="299">
        <v>31</v>
      </c>
      <c r="J1029" s="299">
        <v>17</v>
      </c>
      <c r="K1029" s="299">
        <v>14</v>
      </c>
      <c r="L1029" s="299">
        <v>0.03</v>
      </c>
      <c r="M1029" s="299">
        <v>1.94</v>
      </c>
      <c r="N1029" s="299">
        <v>1.97</v>
      </c>
      <c r="O1029" s="299"/>
      <c r="P1029" s="299" t="s">
        <v>518</v>
      </c>
      <c r="Q1029" s="299">
        <v>1.5</v>
      </c>
      <c r="R1029" s="299">
        <v>16.2</v>
      </c>
      <c r="S1029" s="300">
        <v>68</v>
      </c>
      <c r="AF1029" s="309"/>
      <c r="AG1029" s="309"/>
      <c r="AH1029" s="309"/>
      <c r="AI1029" s="309"/>
      <c r="AJ1029" s="309"/>
      <c r="AK1029" s="309"/>
      <c r="AL1029" s="309"/>
      <c r="AM1029" s="309"/>
    </row>
    <row r="1030" spans="2:39" ht="15" customHeight="1">
      <c r="B1030" s="461"/>
      <c r="C1030" s="459"/>
      <c r="D1030" s="297" t="s">
        <v>521</v>
      </c>
      <c r="E1030" s="298">
        <v>0</v>
      </c>
      <c r="F1030" s="299">
        <v>0</v>
      </c>
      <c r="G1030" s="299">
        <v>8</v>
      </c>
      <c r="H1030" s="299">
        <v>8</v>
      </c>
      <c r="I1030" s="299">
        <v>31</v>
      </c>
      <c r="J1030" s="299">
        <v>18</v>
      </c>
      <c r="K1030" s="299">
        <v>10</v>
      </c>
      <c r="L1030" s="299">
        <v>0.02</v>
      </c>
      <c r="M1030" s="299">
        <v>1.88</v>
      </c>
      <c r="N1030" s="299">
        <v>1.9</v>
      </c>
      <c r="O1030" s="299"/>
      <c r="P1030" s="299" t="s">
        <v>498</v>
      </c>
      <c r="Q1030" s="299">
        <v>2.9</v>
      </c>
      <c r="R1030" s="299">
        <v>16.100000000000001</v>
      </c>
      <c r="S1030" s="300">
        <v>63</v>
      </c>
      <c r="AF1030" s="309"/>
      <c r="AG1030" s="309"/>
      <c r="AH1030" s="309"/>
      <c r="AI1030" s="309"/>
      <c r="AJ1030" s="309"/>
      <c r="AK1030" s="309"/>
      <c r="AL1030" s="309"/>
      <c r="AM1030" s="309"/>
    </row>
    <row r="1031" spans="2:39" ht="15" customHeight="1">
      <c r="B1031" s="461"/>
      <c r="C1031" s="459"/>
      <c r="D1031" s="297" t="s">
        <v>522</v>
      </c>
      <c r="E1031" s="298">
        <v>0</v>
      </c>
      <c r="F1031" s="299">
        <v>0</v>
      </c>
      <c r="G1031" s="299">
        <v>5</v>
      </c>
      <c r="H1031" s="299">
        <v>5</v>
      </c>
      <c r="I1031" s="299">
        <v>32</v>
      </c>
      <c r="J1031" s="299">
        <v>7</v>
      </c>
      <c r="K1031" s="299">
        <v>5</v>
      </c>
      <c r="L1031" s="299">
        <v>0.04</v>
      </c>
      <c r="M1031" s="299">
        <v>1.89</v>
      </c>
      <c r="N1031" s="299">
        <v>1.93</v>
      </c>
      <c r="O1031" s="299"/>
      <c r="P1031" s="299" t="s">
        <v>498</v>
      </c>
      <c r="Q1031" s="299">
        <v>6.3</v>
      </c>
      <c r="R1031" s="299">
        <v>12.6</v>
      </c>
      <c r="S1031" s="300">
        <v>51</v>
      </c>
      <c r="AF1031" s="309"/>
      <c r="AG1031" s="309"/>
      <c r="AH1031" s="309"/>
      <c r="AI1031" s="309"/>
      <c r="AJ1031" s="309"/>
      <c r="AK1031" s="309"/>
      <c r="AL1031" s="309"/>
      <c r="AM1031" s="309"/>
    </row>
    <row r="1032" spans="2:39" ht="15" customHeight="1">
      <c r="B1032" s="461"/>
      <c r="C1032" s="459"/>
      <c r="D1032" s="297" t="s">
        <v>523</v>
      </c>
      <c r="E1032" s="298">
        <v>0</v>
      </c>
      <c r="F1032" s="299">
        <v>0</v>
      </c>
      <c r="G1032" s="299">
        <v>5</v>
      </c>
      <c r="H1032" s="299">
        <v>5</v>
      </c>
      <c r="I1032" s="299">
        <v>33</v>
      </c>
      <c r="J1032" s="299">
        <v>4</v>
      </c>
      <c r="K1032" s="299">
        <v>-1</v>
      </c>
      <c r="L1032" s="299">
        <v>0.17</v>
      </c>
      <c r="M1032" s="299">
        <v>1.88</v>
      </c>
      <c r="N1032" s="299">
        <v>2.0499999999999998</v>
      </c>
      <c r="O1032" s="299"/>
      <c r="P1032" s="299" t="s">
        <v>506</v>
      </c>
      <c r="Q1032" s="299">
        <v>4.3</v>
      </c>
      <c r="R1032" s="299">
        <v>11.4</v>
      </c>
      <c r="S1032" s="300">
        <v>54</v>
      </c>
      <c r="AF1032" s="309"/>
      <c r="AG1032" s="309"/>
      <c r="AH1032" s="309"/>
      <c r="AI1032" s="309"/>
      <c r="AJ1032" s="309"/>
      <c r="AK1032" s="309"/>
      <c r="AL1032" s="309"/>
      <c r="AM1032" s="309"/>
    </row>
    <row r="1033" spans="2:39" ht="15" customHeight="1">
      <c r="B1033" s="461"/>
      <c r="C1033" s="459"/>
      <c r="D1033" s="297" t="s">
        <v>524</v>
      </c>
      <c r="E1033" s="298">
        <v>0</v>
      </c>
      <c r="F1033" s="299">
        <v>0</v>
      </c>
      <c r="G1033" s="299">
        <v>4</v>
      </c>
      <c r="H1033" s="299">
        <v>4</v>
      </c>
      <c r="I1033" s="299">
        <v>34</v>
      </c>
      <c r="J1033" s="299">
        <v>12</v>
      </c>
      <c r="K1033" s="299">
        <v>1</v>
      </c>
      <c r="L1033" s="299">
        <v>0</v>
      </c>
      <c r="M1033" s="299">
        <v>1.86</v>
      </c>
      <c r="N1033" s="299">
        <v>1.86</v>
      </c>
      <c r="O1033" s="299"/>
      <c r="P1033" s="299" t="s">
        <v>498</v>
      </c>
      <c r="Q1033" s="299">
        <v>3.7</v>
      </c>
      <c r="R1033" s="299">
        <v>10.9</v>
      </c>
      <c r="S1033" s="300">
        <v>53</v>
      </c>
      <c r="AF1033" s="309"/>
      <c r="AG1033" s="309"/>
      <c r="AH1033" s="309"/>
      <c r="AI1033" s="309"/>
      <c r="AJ1033" s="309"/>
      <c r="AK1033" s="309"/>
      <c r="AL1033" s="309"/>
      <c r="AM1033" s="309"/>
    </row>
    <row r="1034" spans="2:39" ht="15" customHeight="1">
      <c r="B1034" s="461"/>
      <c r="C1034" s="459"/>
      <c r="D1034" s="297" t="s">
        <v>525</v>
      </c>
      <c r="E1034" s="298">
        <v>0</v>
      </c>
      <c r="F1034" s="299">
        <v>0</v>
      </c>
      <c r="G1034" s="299">
        <v>3</v>
      </c>
      <c r="H1034" s="299">
        <v>3</v>
      </c>
      <c r="I1034" s="299">
        <v>33</v>
      </c>
      <c r="J1034" s="299">
        <v>6</v>
      </c>
      <c r="K1034" s="299">
        <v>1</v>
      </c>
      <c r="L1034" s="299">
        <v>0.05</v>
      </c>
      <c r="M1034" s="299">
        <v>1.89</v>
      </c>
      <c r="N1034" s="299">
        <v>1.94</v>
      </c>
      <c r="O1034" s="299"/>
      <c r="P1034" s="299" t="s">
        <v>498</v>
      </c>
      <c r="Q1034" s="299">
        <v>3.3</v>
      </c>
      <c r="R1034" s="299">
        <v>11</v>
      </c>
      <c r="S1034" s="300">
        <v>52</v>
      </c>
      <c r="AF1034" s="309"/>
      <c r="AG1034" s="309"/>
      <c r="AH1034" s="309"/>
      <c r="AI1034" s="309"/>
      <c r="AJ1034" s="309"/>
      <c r="AK1034" s="309"/>
      <c r="AL1034" s="309"/>
      <c r="AM1034" s="309"/>
    </row>
    <row r="1035" spans="2:39" ht="15" customHeight="1">
      <c r="B1035" s="461"/>
      <c r="C1035" s="459"/>
      <c r="D1035" s="297" t="s">
        <v>526</v>
      </c>
      <c r="E1035" s="298">
        <v>0</v>
      </c>
      <c r="F1035" s="299">
        <v>0</v>
      </c>
      <c r="G1035" s="299">
        <v>2</v>
      </c>
      <c r="H1035" s="299">
        <v>2</v>
      </c>
      <c r="I1035" s="299">
        <v>32</v>
      </c>
      <c r="J1035" s="299">
        <v>5</v>
      </c>
      <c r="K1035" s="299">
        <v>2</v>
      </c>
      <c r="L1035" s="299">
        <v>7.0000000000000007E-2</v>
      </c>
      <c r="M1035" s="299">
        <v>1.76</v>
      </c>
      <c r="N1035" s="299">
        <v>1.83</v>
      </c>
      <c r="O1035" s="299"/>
      <c r="P1035" s="299" t="s">
        <v>531</v>
      </c>
      <c r="Q1035" s="299">
        <v>2.8</v>
      </c>
      <c r="R1035" s="299">
        <v>10.3</v>
      </c>
      <c r="S1035" s="300">
        <v>52</v>
      </c>
      <c r="AF1035" s="309"/>
      <c r="AG1035" s="309"/>
      <c r="AH1035" s="309"/>
      <c r="AI1035" s="309"/>
      <c r="AJ1035" s="309"/>
      <c r="AK1035" s="309"/>
      <c r="AL1035" s="309"/>
      <c r="AM1035" s="309"/>
    </row>
    <row r="1036" spans="2:39" ht="15" customHeight="1">
      <c r="B1036" s="461"/>
      <c r="C1036" s="459"/>
      <c r="D1036" s="297" t="s">
        <v>527</v>
      </c>
      <c r="E1036" s="298">
        <v>0</v>
      </c>
      <c r="F1036" s="299">
        <v>0</v>
      </c>
      <c r="G1036" s="299">
        <v>2</v>
      </c>
      <c r="H1036" s="299">
        <v>2</v>
      </c>
      <c r="I1036" s="299">
        <v>31</v>
      </c>
      <c r="J1036" s="299">
        <v>9</v>
      </c>
      <c r="K1036" s="299">
        <v>5</v>
      </c>
      <c r="L1036" s="299">
        <v>0</v>
      </c>
      <c r="M1036" s="299">
        <v>1.81</v>
      </c>
      <c r="N1036" s="299">
        <v>1.81</v>
      </c>
      <c r="O1036" s="299"/>
      <c r="P1036" s="299" t="s">
        <v>506</v>
      </c>
      <c r="Q1036" s="299">
        <v>0.7</v>
      </c>
      <c r="R1036" s="299">
        <v>8.5</v>
      </c>
      <c r="S1036" s="300">
        <v>57</v>
      </c>
      <c r="AC1036" s="309"/>
      <c r="AE1036" s="309"/>
      <c r="AF1036" s="309"/>
      <c r="AG1036" s="309"/>
      <c r="AH1036" s="309"/>
      <c r="AI1036" s="309"/>
      <c r="AJ1036" s="309"/>
      <c r="AK1036" s="309"/>
      <c r="AL1036" s="309"/>
      <c r="AM1036" s="309"/>
    </row>
    <row r="1037" spans="2:39" ht="15" customHeight="1">
      <c r="B1037" s="461"/>
      <c r="C1037" s="459"/>
      <c r="D1037" s="297" t="s">
        <v>528</v>
      </c>
      <c r="E1037" s="298">
        <v>0</v>
      </c>
      <c r="F1037" s="299">
        <v>0</v>
      </c>
      <c r="G1037" s="299">
        <v>4</v>
      </c>
      <c r="H1037" s="299">
        <v>4</v>
      </c>
      <c r="I1037" s="299">
        <v>26</v>
      </c>
      <c r="J1037" s="299">
        <v>5</v>
      </c>
      <c r="K1037" s="299">
        <v>6</v>
      </c>
      <c r="L1037" s="299">
        <v>0.1</v>
      </c>
      <c r="M1037" s="299">
        <v>1.82</v>
      </c>
      <c r="N1037" s="299">
        <v>1.92</v>
      </c>
      <c r="O1037" s="299"/>
      <c r="P1037" s="299" t="s">
        <v>498</v>
      </c>
      <c r="Q1037" s="299">
        <v>1.2</v>
      </c>
      <c r="R1037" s="299">
        <v>6.7</v>
      </c>
      <c r="S1037" s="300">
        <v>58</v>
      </c>
      <c r="AE1037" s="309"/>
      <c r="AF1037" s="309"/>
      <c r="AG1037" s="309"/>
      <c r="AH1037" s="309"/>
      <c r="AI1037" s="309"/>
      <c r="AJ1037" s="309"/>
      <c r="AK1037" s="309"/>
      <c r="AL1037" s="309"/>
      <c r="AM1037" s="309"/>
    </row>
    <row r="1038" spans="2:39" ht="15" customHeight="1">
      <c r="B1038" s="461"/>
      <c r="C1038" s="460"/>
      <c r="D1038" s="297" t="s">
        <v>529</v>
      </c>
      <c r="E1038" s="298">
        <v>0</v>
      </c>
      <c r="F1038" s="299">
        <v>0</v>
      </c>
      <c r="G1038" s="299">
        <v>4</v>
      </c>
      <c r="H1038" s="299">
        <v>4</v>
      </c>
      <c r="I1038" s="299">
        <v>23</v>
      </c>
      <c r="J1038" s="299">
        <v>14</v>
      </c>
      <c r="K1038" s="299">
        <v>1</v>
      </c>
      <c r="L1038" s="299">
        <v>0</v>
      </c>
      <c r="M1038" s="299">
        <v>1.77</v>
      </c>
      <c r="N1038" s="299">
        <v>1.77</v>
      </c>
      <c r="O1038" s="299"/>
      <c r="P1038" s="299" t="s">
        <v>506</v>
      </c>
      <c r="Q1038" s="299">
        <v>0.6</v>
      </c>
      <c r="R1038" s="299">
        <v>7.2</v>
      </c>
      <c r="S1038" s="300">
        <v>66</v>
      </c>
      <c r="AE1038" s="309"/>
      <c r="AF1038" s="309"/>
      <c r="AG1038" s="309"/>
      <c r="AH1038" s="309"/>
      <c r="AI1038" s="309"/>
      <c r="AJ1038" s="309"/>
      <c r="AK1038" s="309"/>
      <c r="AL1038" s="309"/>
      <c r="AM1038" s="309"/>
    </row>
    <row r="1039" spans="2:39" ht="15" customHeight="1">
      <c r="B1039" s="461"/>
      <c r="C1039" s="458">
        <v>42676</v>
      </c>
      <c r="D1039" s="297" t="s">
        <v>492</v>
      </c>
      <c r="E1039" s="298">
        <v>0</v>
      </c>
      <c r="F1039" s="299">
        <v>0</v>
      </c>
      <c r="G1039" s="299">
        <v>3</v>
      </c>
      <c r="H1039" s="299">
        <v>3</v>
      </c>
      <c r="I1039" s="299">
        <v>22</v>
      </c>
      <c r="J1039" s="299">
        <v>9</v>
      </c>
      <c r="K1039" s="299">
        <v>4</v>
      </c>
      <c r="L1039" s="299">
        <v>0.02</v>
      </c>
      <c r="M1039" s="299">
        <v>1.89</v>
      </c>
      <c r="N1039" s="299">
        <v>1.91</v>
      </c>
      <c r="O1039" s="299"/>
      <c r="P1039" s="299" t="s">
        <v>493</v>
      </c>
      <c r="Q1039" s="299">
        <v>1.3</v>
      </c>
      <c r="R1039" s="299">
        <v>8</v>
      </c>
      <c r="S1039" s="300">
        <v>70</v>
      </c>
      <c r="AE1039" s="309"/>
      <c r="AF1039" s="309"/>
      <c r="AG1039" s="309"/>
      <c r="AH1039" s="309"/>
      <c r="AI1039" s="309"/>
      <c r="AJ1039" s="309"/>
      <c r="AK1039" s="309"/>
      <c r="AL1039" s="309"/>
      <c r="AM1039" s="309"/>
    </row>
    <row r="1040" spans="2:39" ht="15" customHeight="1">
      <c r="B1040" s="461"/>
      <c r="C1040" s="459"/>
      <c r="D1040" s="297" t="s">
        <v>495</v>
      </c>
      <c r="E1040" s="298">
        <v>0</v>
      </c>
      <c r="F1040" s="299">
        <v>0</v>
      </c>
      <c r="G1040" s="299">
        <v>2</v>
      </c>
      <c r="H1040" s="299">
        <v>2</v>
      </c>
      <c r="I1040" s="299">
        <v>22</v>
      </c>
      <c r="J1040" s="299">
        <v>7</v>
      </c>
      <c r="K1040" s="299">
        <v>6</v>
      </c>
      <c r="L1040" s="299">
        <v>0</v>
      </c>
      <c r="M1040" s="299">
        <v>1.86</v>
      </c>
      <c r="N1040" s="299">
        <v>1.86</v>
      </c>
      <c r="O1040" s="299"/>
      <c r="P1040" s="299" t="s">
        <v>493</v>
      </c>
      <c r="Q1040" s="299">
        <v>1.5</v>
      </c>
      <c r="R1040" s="299">
        <v>7.3</v>
      </c>
      <c r="S1040" s="300">
        <v>70</v>
      </c>
      <c r="AE1040" s="309"/>
      <c r="AF1040" s="309"/>
      <c r="AG1040" s="309"/>
      <c r="AH1040" s="309"/>
      <c r="AI1040" s="309"/>
      <c r="AJ1040" s="309"/>
      <c r="AK1040" s="309"/>
      <c r="AL1040" s="309"/>
      <c r="AM1040" s="309"/>
    </row>
    <row r="1041" spans="2:39" ht="15" customHeight="1">
      <c r="B1041" s="461"/>
      <c r="C1041" s="459"/>
      <c r="D1041" s="297" t="s">
        <v>497</v>
      </c>
      <c r="E1041" s="298">
        <v>0</v>
      </c>
      <c r="F1041" s="299">
        <v>0</v>
      </c>
      <c r="G1041" s="299">
        <v>2</v>
      </c>
      <c r="H1041" s="299">
        <v>2</v>
      </c>
      <c r="I1041" s="299">
        <v>23</v>
      </c>
      <c r="J1041" s="299">
        <v>10</v>
      </c>
      <c r="K1041" s="299">
        <v>-1</v>
      </c>
      <c r="L1041" s="299">
        <v>0</v>
      </c>
      <c r="M1041" s="299">
        <v>1.9</v>
      </c>
      <c r="N1041" s="299">
        <v>1.9</v>
      </c>
      <c r="O1041" s="299"/>
      <c r="P1041" s="299" t="s">
        <v>498</v>
      </c>
      <c r="Q1041" s="299">
        <v>1</v>
      </c>
      <c r="R1041" s="299">
        <v>7.5</v>
      </c>
      <c r="S1041" s="300">
        <v>68</v>
      </c>
      <c r="AE1041" s="309"/>
      <c r="AF1041" s="309"/>
      <c r="AG1041" s="309"/>
      <c r="AH1041" s="309"/>
      <c r="AI1041" s="309"/>
      <c r="AJ1041" s="309"/>
      <c r="AK1041" s="309"/>
      <c r="AL1041" s="309"/>
      <c r="AM1041" s="309"/>
    </row>
    <row r="1042" spans="2:39" ht="15" customHeight="1">
      <c r="B1042" s="461"/>
      <c r="C1042" s="459"/>
      <c r="D1042" s="297" t="s">
        <v>500</v>
      </c>
      <c r="E1042" s="298" t="s">
        <v>501</v>
      </c>
      <c r="F1042" s="299">
        <v>0</v>
      </c>
      <c r="G1042" s="299">
        <v>2</v>
      </c>
      <c r="H1042" s="299">
        <v>2</v>
      </c>
      <c r="I1042" s="299">
        <v>20</v>
      </c>
      <c r="J1042" s="299">
        <v>11</v>
      </c>
      <c r="K1042" s="299">
        <v>3</v>
      </c>
      <c r="L1042" s="299" t="s">
        <v>501</v>
      </c>
      <c r="M1042" s="299" t="s">
        <v>501</v>
      </c>
      <c r="N1042" s="299" t="s">
        <v>501</v>
      </c>
      <c r="O1042" s="299"/>
      <c r="P1042" s="299" t="s">
        <v>536</v>
      </c>
      <c r="Q1042" s="299">
        <v>0</v>
      </c>
      <c r="R1042" s="299">
        <v>7.5</v>
      </c>
      <c r="S1042" s="300">
        <v>73</v>
      </c>
      <c r="AE1042" s="309"/>
      <c r="AF1042" s="309"/>
      <c r="AG1042" s="309"/>
      <c r="AH1042" s="309"/>
      <c r="AI1042" s="309"/>
      <c r="AJ1042" s="309"/>
      <c r="AK1042" s="309"/>
      <c r="AL1042" s="309"/>
      <c r="AM1042" s="309"/>
    </row>
    <row r="1043" spans="2:39" ht="15" customHeight="1">
      <c r="B1043" s="461"/>
      <c r="C1043" s="459"/>
      <c r="D1043" s="297" t="s">
        <v>503</v>
      </c>
      <c r="E1043" s="298">
        <v>0</v>
      </c>
      <c r="F1043" s="299">
        <v>0</v>
      </c>
      <c r="G1043" s="299">
        <v>3</v>
      </c>
      <c r="H1043" s="299">
        <v>3</v>
      </c>
      <c r="I1043" s="299">
        <v>19</v>
      </c>
      <c r="J1043" s="299">
        <v>10</v>
      </c>
      <c r="K1043" s="299">
        <v>0</v>
      </c>
      <c r="L1043" s="299">
        <v>0</v>
      </c>
      <c r="M1043" s="299">
        <v>1.94</v>
      </c>
      <c r="N1043" s="299">
        <v>1.94</v>
      </c>
      <c r="O1043" s="299"/>
      <c r="P1043" s="299" t="s">
        <v>498</v>
      </c>
      <c r="Q1043" s="299">
        <v>0.6</v>
      </c>
      <c r="R1043" s="299">
        <v>7.6</v>
      </c>
      <c r="S1043" s="300">
        <v>76</v>
      </c>
      <c r="AE1043" s="309"/>
      <c r="AF1043" s="309"/>
      <c r="AG1043" s="309"/>
      <c r="AH1043" s="309"/>
      <c r="AI1043" s="309"/>
      <c r="AJ1043" s="309"/>
      <c r="AK1043" s="309"/>
      <c r="AL1043" s="309"/>
      <c r="AM1043" s="309"/>
    </row>
    <row r="1044" spans="2:39" ht="15" customHeight="1">
      <c r="B1044" s="461"/>
      <c r="C1044" s="459"/>
      <c r="D1044" s="297" t="s">
        <v>505</v>
      </c>
      <c r="E1044" s="298">
        <v>0</v>
      </c>
      <c r="F1044" s="299">
        <v>0</v>
      </c>
      <c r="G1044" s="299">
        <v>4</v>
      </c>
      <c r="H1044" s="299">
        <v>4</v>
      </c>
      <c r="I1044" s="299">
        <v>16</v>
      </c>
      <c r="J1044" s="299">
        <v>7</v>
      </c>
      <c r="K1044" s="299">
        <v>3</v>
      </c>
      <c r="L1044" s="299">
        <v>0</v>
      </c>
      <c r="M1044" s="299">
        <v>2.08</v>
      </c>
      <c r="N1044" s="299">
        <v>2.08</v>
      </c>
      <c r="O1044" s="299"/>
      <c r="P1044" s="299" t="s">
        <v>493</v>
      </c>
      <c r="Q1044" s="299">
        <v>1.5</v>
      </c>
      <c r="R1044" s="299">
        <v>7.3</v>
      </c>
      <c r="S1044" s="300">
        <v>77</v>
      </c>
      <c r="AE1044" s="309"/>
      <c r="AF1044" s="309"/>
      <c r="AG1044" s="309"/>
      <c r="AH1044" s="309"/>
      <c r="AI1044" s="309"/>
      <c r="AJ1044" s="309"/>
      <c r="AK1044" s="309"/>
      <c r="AL1044" s="309"/>
      <c r="AM1044" s="309"/>
    </row>
    <row r="1045" spans="2:39" ht="15" customHeight="1">
      <c r="B1045" s="461"/>
      <c r="C1045" s="459"/>
      <c r="D1045" s="297" t="s">
        <v>508</v>
      </c>
      <c r="E1045" s="298">
        <v>0</v>
      </c>
      <c r="F1045" s="299">
        <v>1</v>
      </c>
      <c r="G1045" s="299">
        <v>7</v>
      </c>
      <c r="H1045" s="299">
        <v>8</v>
      </c>
      <c r="I1045" s="299">
        <v>13</v>
      </c>
      <c r="J1045" s="299">
        <v>8</v>
      </c>
      <c r="K1045" s="299">
        <v>5</v>
      </c>
      <c r="L1045" s="299">
        <v>0.04</v>
      </c>
      <c r="M1045" s="299">
        <v>2.1</v>
      </c>
      <c r="N1045" s="299">
        <v>2.14</v>
      </c>
      <c r="O1045" s="299"/>
      <c r="P1045" s="299" t="s">
        <v>506</v>
      </c>
      <c r="Q1045" s="299">
        <v>1.2</v>
      </c>
      <c r="R1045" s="299">
        <v>8</v>
      </c>
      <c r="S1045" s="300">
        <v>73</v>
      </c>
      <c r="AE1045" s="309"/>
      <c r="AF1045" s="309"/>
      <c r="AG1045" s="309"/>
      <c r="AH1045" s="309"/>
      <c r="AI1045" s="309"/>
      <c r="AJ1045" s="309"/>
      <c r="AK1045" s="309"/>
      <c r="AL1045" s="309"/>
      <c r="AM1045" s="309"/>
    </row>
    <row r="1046" spans="2:39" ht="15" customHeight="1">
      <c r="B1046" s="461"/>
      <c r="C1046" s="459"/>
      <c r="D1046" s="297" t="s">
        <v>510</v>
      </c>
      <c r="E1046" s="298">
        <v>0</v>
      </c>
      <c r="F1046" s="299">
        <v>1</v>
      </c>
      <c r="G1046" s="299">
        <v>9</v>
      </c>
      <c r="H1046" s="299">
        <v>10</v>
      </c>
      <c r="I1046" s="299">
        <v>15</v>
      </c>
      <c r="J1046" s="299">
        <v>9</v>
      </c>
      <c r="K1046" s="299">
        <v>10</v>
      </c>
      <c r="L1046" s="299">
        <v>0</v>
      </c>
      <c r="M1046" s="299">
        <v>2</v>
      </c>
      <c r="N1046" s="299">
        <v>2</v>
      </c>
      <c r="O1046" s="299"/>
      <c r="P1046" s="299" t="s">
        <v>506</v>
      </c>
      <c r="Q1046" s="299">
        <v>1.8</v>
      </c>
      <c r="R1046" s="299">
        <v>8.4</v>
      </c>
      <c r="S1046" s="300">
        <v>67</v>
      </c>
      <c r="AE1046" s="309"/>
      <c r="AF1046" s="309"/>
      <c r="AG1046" s="309"/>
      <c r="AH1046" s="309"/>
      <c r="AI1046" s="309"/>
      <c r="AJ1046" s="309"/>
      <c r="AK1046" s="309"/>
      <c r="AL1046" s="309"/>
      <c r="AM1046" s="309"/>
    </row>
    <row r="1047" spans="2:39" ht="15" customHeight="1">
      <c r="B1047" s="461"/>
      <c r="C1047" s="459"/>
      <c r="D1047" s="297" t="s">
        <v>511</v>
      </c>
      <c r="E1047" s="298">
        <v>0</v>
      </c>
      <c r="F1047" s="299">
        <v>1</v>
      </c>
      <c r="G1047" s="299">
        <v>7</v>
      </c>
      <c r="H1047" s="299">
        <v>8</v>
      </c>
      <c r="I1047" s="299">
        <v>21</v>
      </c>
      <c r="J1047" s="299">
        <v>9</v>
      </c>
      <c r="K1047" s="299">
        <v>7</v>
      </c>
      <c r="L1047" s="299">
        <v>0.48</v>
      </c>
      <c r="M1047" s="299">
        <v>1.96</v>
      </c>
      <c r="N1047" s="299">
        <v>2.44</v>
      </c>
      <c r="O1047" s="299"/>
      <c r="P1047" s="299" t="s">
        <v>506</v>
      </c>
      <c r="Q1047" s="299">
        <v>1.6</v>
      </c>
      <c r="R1047" s="299">
        <v>9</v>
      </c>
      <c r="S1047" s="300">
        <v>64</v>
      </c>
      <c r="AE1047" s="309"/>
      <c r="AF1047" s="309"/>
      <c r="AG1047" s="309"/>
      <c r="AH1047" s="309"/>
      <c r="AI1047" s="309"/>
      <c r="AJ1047" s="309"/>
      <c r="AK1047" s="309"/>
      <c r="AL1047" s="309"/>
      <c r="AM1047" s="309"/>
    </row>
    <row r="1048" spans="2:39" ht="15" customHeight="1" thickBot="1">
      <c r="B1048" s="461"/>
      <c r="C1048" s="459"/>
      <c r="D1048" s="310" t="s">
        <v>512</v>
      </c>
      <c r="E1048" s="311">
        <v>0</v>
      </c>
      <c r="F1048" s="304">
        <v>1</v>
      </c>
      <c r="G1048" s="304">
        <v>7</v>
      </c>
      <c r="H1048" s="304">
        <v>8</v>
      </c>
      <c r="I1048" s="304">
        <v>24</v>
      </c>
      <c r="J1048" s="304">
        <v>10</v>
      </c>
      <c r="K1048" s="304">
        <v>6</v>
      </c>
      <c r="L1048" s="304">
        <v>0.2</v>
      </c>
      <c r="M1048" s="304">
        <v>1.88</v>
      </c>
      <c r="N1048" s="304">
        <v>2.08</v>
      </c>
      <c r="O1048" s="304"/>
      <c r="P1048" s="304" t="s">
        <v>506</v>
      </c>
      <c r="Q1048" s="304">
        <v>1.6</v>
      </c>
      <c r="R1048" s="304">
        <v>9.6999999999999993</v>
      </c>
      <c r="S1048" s="305">
        <v>64</v>
      </c>
      <c r="AE1048" s="309"/>
      <c r="AF1048" s="309"/>
      <c r="AG1048" s="309"/>
      <c r="AH1048" s="309"/>
      <c r="AI1048" s="309"/>
      <c r="AJ1048" s="309"/>
      <c r="AK1048" s="309"/>
      <c r="AL1048" s="309"/>
      <c r="AM1048" s="309"/>
    </row>
    <row r="1049" spans="2:39" ht="15" customHeight="1">
      <c r="B1049" s="461"/>
      <c r="C1049" s="459"/>
      <c r="D1049" s="293" t="s">
        <v>514</v>
      </c>
      <c r="E1049" s="294">
        <v>0</v>
      </c>
      <c r="F1049" s="295">
        <v>0</v>
      </c>
      <c r="G1049" s="295">
        <v>4</v>
      </c>
      <c r="H1049" s="295">
        <v>4</v>
      </c>
      <c r="I1049" s="295">
        <v>32</v>
      </c>
      <c r="J1049" s="295">
        <v>11</v>
      </c>
      <c r="K1049" s="295">
        <v>7</v>
      </c>
      <c r="L1049" s="295">
        <v>0</v>
      </c>
      <c r="M1049" s="295">
        <v>1.88</v>
      </c>
      <c r="N1049" s="295">
        <v>1.88</v>
      </c>
      <c r="O1049" s="295"/>
      <c r="P1049" s="295" t="s">
        <v>506</v>
      </c>
      <c r="Q1049" s="295">
        <v>2.2000000000000002</v>
      </c>
      <c r="R1049" s="295">
        <v>10.6</v>
      </c>
      <c r="S1049" s="296">
        <v>60</v>
      </c>
      <c r="AE1049" s="309"/>
      <c r="AF1049" s="309"/>
      <c r="AG1049" s="309"/>
      <c r="AH1049" s="309"/>
      <c r="AI1049" s="309"/>
      <c r="AJ1049" s="309"/>
      <c r="AK1049" s="309"/>
      <c r="AL1049" s="309"/>
      <c r="AM1049" s="309"/>
    </row>
    <row r="1050" spans="2:39" ht="15" customHeight="1">
      <c r="B1050" s="461"/>
      <c r="C1050" s="459"/>
      <c r="D1050" s="297" t="s">
        <v>516</v>
      </c>
      <c r="E1050" s="298">
        <v>0</v>
      </c>
      <c r="F1050" s="299">
        <v>0</v>
      </c>
      <c r="G1050" s="299">
        <v>4</v>
      </c>
      <c r="H1050" s="299">
        <v>4</v>
      </c>
      <c r="I1050" s="299">
        <v>31</v>
      </c>
      <c r="J1050" s="299">
        <v>6</v>
      </c>
      <c r="K1050" s="299">
        <v>8</v>
      </c>
      <c r="L1050" s="299">
        <v>0.12</v>
      </c>
      <c r="M1050" s="299">
        <v>1.85</v>
      </c>
      <c r="N1050" s="299">
        <v>1.97</v>
      </c>
      <c r="O1050" s="299"/>
      <c r="P1050" s="299" t="s">
        <v>506</v>
      </c>
      <c r="Q1050" s="299">
        <v>2.1</v>
      </c>
      <c r="R1050" s="299">
        <v>11</v>
      </c>
      <c r="S1050" s="300">
        <v>56</v>
      </c>
      <c r="AE1050" s="309"/>
      <c r="AF1050" s="309"/>
      <c r="AG1050" s="309"/>
      <c r="AH1050" s="309"/>
      <c r="AI1050" s="309"/>
      <c r="AJ1050" s="309"/>
      <c r="AK1050" s="309"/>
      <c r="AL1050" s="309"/>
      <c r="AM1050" s="309"/>
    </row>
    <row r="1051" spans="2:39" ht="15" customHeight="1">
      <c r="B1051" s="461"/>
      <c r="C1051" s="459"/>
      <c r="D1051" s="297" t="s">
        <v>517</v>
      </c>
      <c r="E1051" s="298">
        <v>0</v>
      </c>
      <c r="F1051" s="299">
        <v>0</v>
      </c>
      <c r="G1051" s="299">
        <v>5</v>
      </c>
      <c r="H1051" s="299">
        <v>5</v>
      </c>
      <c r="I1051" s="299">
        <v>30</v>
      </c>
      <c r="J1051" s="299">
        <v>8</v>
      </c>
      <c r="K1051" s="299">
        <v>6</v>
      </c>
      <c r="L1051" s="299">
        <v>0</v>
      </c>
      <c r="M1051" s="299">
        <v>1.84</v>
      </c>
      <c r="N1051" s="299">
        <v>1.84</v>
      </c>
      <c r="O1051" s="299"/>
      <c r="P1051" s="299" t="s">
        <v>535</v>
      </c>
      <c r="Q1051" s="299">
        <v>1.7</v>
      </c>
      <c r="R1051" s="299">
        <v>11.1</v>
      </c>
      <c r="S1051" s="300">
        <v>53</v>
      </c>
      <c r="AE1051" s="309"/>
      <c r="AF1051" s="309"/>
      <c r="AG1051" s="309"/>
      <c r="AH1051" s="309"/>
      <c r="AI1051" s="309"/>
      <c r="AJ1051" s="309"/>
      <c r="AK1051" s="309"/>
      <c r="AL1051" s="309"/>
      <c r="AM1051" s="309"/>
    </row>
    <row r="1052" spans="2:39" ht="15" customHeight="1">
      <c r="B1052" s="461"/>
      <c r="C1052" s="459"/>
      <c r="D1052" s="297" t="s">
        <v>519</v>
      </c>
      <c r="E1052" s="298">
        <v>1</v>
      </c>
      <c r="F1052" s="299">
        <v>0</v>
      </c>
      <c r="G1052" s="299">
        <v>5</v>
      </c>
      <c r="H1052" s="299">
        <v>5</v>
      </c>
      <c r="I1052" s="299">
        <v>30</v>
      </c>
      <c r="J1052" s="299">
        <v>13</v>
      </c>
      <c r="K1052" s="299">
        <v>4</v>
      </c>
      <c r="L1052" s="299">
        <v>0.1</v>
      </c>
      <c r="M1052" s="299">
        <v>1.9</v>
      </c>
      <c r="N1052" s="299">
        <v>2</v>
      </c>
      <c r="O1052" s="299"/>
      <c r="P1052" s="299" t="s">
        <v>535</v>
      </c>
      <c r="Q1052" s="299">
        <v>1.1000000000000001</v>
      </c>
      <c r="R1052" s="299">
        <v>11</v>
      </c>
      <c r="S1052" s="300">
        <v>48</v>
      </c>
      <c r="AE1052" s="309"/>
      <c r="AF1052" s="309"/>
      <c r="AG1052" s="309"/>
      <c r="AH1052" s="309"/>
      <c r="AI1052" s="309"/>
      <c r="AJ1052" s="309"/>
      <c r="AK1052" s="309"/>
      <c r="AL1052" s="309"/>
      <c r="AM1052" s="309"/>
    </row>
    <row r="1053" spans="2:39" ht="15" customHeight="1">
      <c r="B1053" s="461"/>
      <c r="C1053" s="459"/>
      <c r="D1053" s="297" t="s">
        <v>520</v>
      </c>
      <c r="E1053" s="298">
        <v>0</v>
      </c>
      <c r="F1053" s="299">
        <v>0</v>
      </c>
      <c r="G1053" s="299">
        <v>5</v>
      </c>
      <c r="H1053" s="299">
        <v>5</v>
      </c>
      <c r="I1053" s="299">
        <v>27</v>
      </c>
      <c r="J1053" s="299">
        <v>11</v>
      </c>
      <c r="K1053" s="299">
        <v>8</v>
      </c>
      <c r="L1053" s="299">
        <v>0.02</v>
      </c>
      <c r="M1053" s="299">
        <v>1.84</v>
      </c>
      <c r="N1053" s="299">
        <v>1.86</v>
      </c>
      <c r="O1053" s="299"/>
      <c r="P1053" s="299" t="s">
        <v>530</v>
      </c>
      <c r="Q1053" s="299">
        <v>2.1</v>
      </c>
      <c r="R1053" s="299">
        <v>11.1</v>
      </c>
      <c r="S1053" s="300">
        <v>58</v>
      </c>
      <c r="AE1053" s="309"/>
      <c r="AF1053" s="309"/>
      <c r="AG1053" s="309"/>
      <c r="AH1053" s="309"/>
      <c r="AI1053" s="309"/>
      <c r="AJ1053" s="309"/>
      <c r="AK1053" s="309"/>
      <c r="AL1053" s="309"/>
      <c r="AM1053" s="309"/>
    </row>
    <row r="1054" spans="2:39" ht="15" customHeight="1">
      <c r="B1054" s="461"/>
      <c r="C1054" s="459"/>
      <c r="D1054" s="297" t="s">
        <v>521</v>
      </c>
      <c r="E1054" s="298">
        <v>0</v>
      </c>
      <c r="F1054" s="299">
        <v>0</v>
      </c>
      <c r="G1054" s="299">
        <v>6</v>
      </c>
      <c r="H1054" s="299">
        <v>6</v>
      </c>
      <c r="I1054" s="299">
        <v>25</v>
      </c>
      <c r="J1054" s="299">
        <v>13</v>
      </c>
      <c r="K1054" s="299">
        <v>8</v>
      </c>
      <c r="L1054" s="299">
        <v>0.21</v>
      </c>
      <c r="M1054" s="299">
        <v>1.75</v>
      </c>
      <c r="N1054" s="299">
        <v>1.96</v>
      </c>
      <c r="O1054" s="299"/>
      <c r="P1054" s="299" t="s">
        <v>531</v>
      </c>
      <c r="Q1054" s="299">
        <v>0.8</v>
      </c>
      <c r="R1054" s="299">
        <v>10.1</v>
      </c>
      <c r="S1054" s="300">
        <v>60</v>
      </c>
      <c r="AE1054" s="309"/>
      <c r="AF1054" s="309"/>
      <c r="AG1054" s="309"/>
      <c r="AH1054" s="309"/>
      <c r="AI1054" s="309"/>
      <c r="AJ1054" s="309"/>
      <c r="AK1054" s="309"/>
      <c r="AL1054" s="309"/>
      <c r="AM1054" s="309"/>
    </row>
    <row r="1055" spans="2:39" ht="15" customHeight="1">
      <c r="B1055" s="461"/>
      <c r="C1055" s="459"/>
      <c r="D1055" s="297" t="s">
        <v>522</v>
      </c>
      <c r="E1055" s="298">
        <v>0</v>
      </c>
      <c r="F1055" s="299">
        <v>0</v>
      </c>
      <c r="G1055" s="299">
        <v>8</v>
      </c>
      <c r="H1055" s="299">
        <v>8</v>
      </c>
      <c r="I1055" s="299">
        <v>25</v>
      </c>
      <c r="J1055" s="299">
        <v>13</v>
      </c>
      <c r="K1055" s="299">
        <v>12</v>
      </c>
      <c r="L1055" s="299">
        <v>0.11</v>
      </c>
      <c r="M1055" s="299">
        <v>1.84</v>
      </c>
      <c r="N1055" s="299">
        <v>1.95</v>
      </c>
      <c r="O1055" s="299"/>
      <c r="P1055" s="299" t="s">
        <v>506</v>
      </c>
      <c r="Q1055" s="299">
        <v>1.4</v>
      </c>
      <c r="R1055" s="299">
        <v>9.8000000000000007</v>
      </c>
      <c r="S1055" s="300">
        <v>61</v>
      </c>
      <c r="AE1055" s="309"/>
      <c r="AF1055" s="309"/>
      <c r="AG1055" s="309"/>
      <c r="AH1055" s="309"/>
      <c r="AI1055" s="309"/>
      <c r="AJ1055" s="309"/>
      <c r="AK1055" s="309"/>
      <c r="AL1055" s="309"/>
      <c r="AM1055" s="309"/>
    </row>
    <row r="1056" spans="2:39" ht="15" customHeight="1">
      <c r="B1056" s="461"/>
      <c r="C1056" s="459"/>
      <c r="D1056" s="297" t="s">
        <v>523</v>
      </c>
      <c r="E1056" s="298">
        <v>0</v>
      </c>
      <c r="F1056" s="299">
        <v>0</v>
      </c>
      <c r="G1056" s="299">
        <v>10</v>
      </c>
      <c r="H1056" s="299">
        <v>10</v>
      </c>
      <c r="I1056" s="299">
        <v>23</v>
      </c>
      <c r="J1056" s="299">
        <v>12</v>
      </c>
      <c r="K1056" s="299">
        <v>9</v>
      </c>
      <c r="L1056" s="299">
        <v>0.13</v>
      </c>
      <c r="M1056" s="299">
        <v>1.88</v>
      </c>
      <c r="N1056" s="299">
        <v>2.0099999999999998</v>
      </c>
      <c r="O1056" s="299"/>
      <c r="P1056" s="299" t="s">
        <v>498</v>
      </c>
      <c r="Q1056" s="299">
        <v>1.7</v>
      </c>
      <c r="R1056" s="299">
        <v>9.8000000000000007</v>
      </c>
      <c r="S1056" s="300">
        <v>63</v>
      </c>
      <c r="AE1056" s="309"/>
      <c r="AF1056" s="309"/>
      <c r="AG1056" s="309"/>
      <c r="AH1056" s="309"/>
      <c r="AI1056" s="309"/>
      <c r="AJ1056" s="309"/>
      <c r="AK1056" s="309"/>
      <c r="AL1056" s="309"/>
      <c r="AM1056" s="309"/>
    </row>
    <row r="1057" spans="2:39" ht="15" customHeight="1">
      <c r="B1057" s="461"/>
      <c r="C1057" s="459"/>
      <c r="D1057" s="297" t="s">
        <v>524</v>
      </c>
      <c r="E1057" s="298">
        <v>1</v>
      </c>
      <c r="F1057" s="299">
        <v>0</v>
      </c>
      <c r="G1057" s="299">
        <v>8</v>
      </c>
      <c r="H1057" s="299">
        <v>8</v>
      </c>
      <c r="I1057" s="299">
        <v>22</v>
      </c>
      <c r="J1057" s="299">
        <v>18</v>
      </c>
      <c r="K1057" s="299">
        <v>9</v>
      </c>
      <c r="L1057" s="299">
        <v>0.08</v>
      </c>
      <c r="M1057" s="299">
        <v>1.89</v>
      </c>
      <c r="N1057" s="299">
        <v>1.97</v>
      </c>
      <c r="O1057" s="299"/>
      <c r="P1057" s="299" t="s">
        <v>493</v>
      </c>
      <c r="Q1057" s="299">
        <v>1.2</v>
      </c>
      <c r="R1057" s="299">
        <v>9.3000000000000007</v>
      </c>
      <c r="S1057" s="300">
        <v>66</v>
      </c>
      <c r="AE1057" s="309"/>
      <c r="AF1057" s="309"/>
      <c r="AG1057" s="309"/>
      <c r="AH1057" s="309"/>
      <c r="AI1057" s="309"/>
      <c r="AJ1057" s="309"/>
      <c r="AK1057" s="309"/>
      <c r="AL1057" s="309"/>
      <c r="AM1057" s="309"/>
    </row>
    <row r="1058" spans="2:39" ht="15" customHeight="1">
      <c r="B1058" s="461"/>
      <c r="C1058" s="459"/>
      <c r="D1058" s="297" t="s">
        <v>525</v>
      </c>
      <c r="E1058" s="298">
        <v>1</v>
      </c>
      <c r="F1058" s="299">
        <v>0</v>
      </c>
      <c r="G1058" s="299">
        <v>8</v>
      </c>
      <c r="H1058" s="299">
        <v>8</v>
      </c>
      <c r="I1058" s="299">
        <v>21</v>
      </c>
      <c r="J1058" s="299">
        <v>18</v>
      </c>
      <c r="K1058" s="299">
        <v>18</v>
      </c>
      <c r="L1058" s="299">
        <v>0.08</v>
      </c>
      <c r="M1058" s="299">
        <v>1.82</v>
      </c>
      <c r="N1058" s="299">
        <v>1.9</v>
      </c>
      <c r="O1058" s="299"/>
      <c r="P1058" s="299" t="s">
        <v>493</v>
      </c>
      <c r="Q1058" s="299">
        <v>0.8</v>
      </c>
      <c r="R1058" s="299">
        <v>9</v>
      </c>
      <c r="S1058" s="300">
        <v>67</v>
      </c>
      <c r="AE1058" s="309"/>
      <c r="AF1058" s="309"/>
      <c r="AG1058" s="309"/>
      <c r="AH1058" s="309"/>
      <c r="AI1058" s="309"/>
      <c r="AJ1058" s="309"/>
      <c r="AK1058" s="309"/>
      <c r="AL1058" s="309"/>
      <c r="AM1058" s="309"/>
    </row>
    <row r="1059" spans="2:39" ht="15" customHeight="1">
      <c r="B1059" s="461"/>
      <c r="C1059" s="459"/>
      <c r="D1059" s="297" t="s">
        <v>526</v>
      </c>
      <c r="E1059" s="298">
        <v>1</v>
      </c>
      <c r="F1059" s="299">
        <v>0</v>
      </c>
      <c r="G1059" s="299">
        <v>7</v>
      </c>
      <c r="H1059" s="299">
        <v>7</v>
      </c>
      <c r="I1059" s="299">
        <v>20</v>
      </c>
      <c r="J1059" s="299">
        <v>25</v>
      </c>
      <c r="K1059" s="299">
        <v>20</v>
      </c>
      <c r="L1059" s="299">
        <v>0</v>
      </c>
      <c r="M1059" s="299">
        <v>2.0099999999999998</v>
      </c>
      <c r="N1059" s="299">
        <v>2.0099999999999998</v>
      </c>
      <c r="O1059" s="299"/>
      <c r="P1059" s="299" t="s">
        <v>539</v>
      </c>
      <c r="Q1059" s="299">
        <v>0.8</v>
      </c>
      <c r="R1059" s="299">
        <v>9</v>
      </c>
      <c r="S1059" s="300">
        <v>69</v>
      </c>
      <c r="AE1059" s="309"/>
      <c r="AF1059" s="309"/>
      <c r="AG1059" s="309"/>
      <c r="AH1059" s="309"/>
      <c r="AI1059" s="309"/>
      <c r="AJ1059" s="309"/>
      <c r="AK1059" s="309"/>
      <c r="AL1059" s="309"/>
      <c r="AM1059" s="309"/>
    </row>
    <row r="1060" spans="2:39" ht="15" customHeight="1">
      <c r="B1060" s="461"/>
      <c r="C1060" s="459"/>
      <c r="D1060" s="297" t="s">
        <v>527</v>
      </c>
      <c r="E1060" s="298">
        <v>0</v>
      </c>
      <c r="F1060" s="299">
        <v>0</v>
      </c>
      <c r="G1060" s="299">
        <v>7</v>
      </c>
      <c r="H1060" s="299">
        <v>7</v>
      </c>
      <c r="I1060" s="299">
        <v>18</v>
      </c>
      <c r="J1060" s="299">
        <v>21</v>
      </c>
      <c r="K1060" s="299">
        <v>12</v>
      </c>
      <c r="L1060" s="299">
        <v>0</v>
      </c>
      <c r="M1060" s="299">
        <v>1.9</v>
      </c>
      <c r="N1060" s="299">
        <v>1.9</v>
      </c>
      <c r="O1060" s="299"/>
      <c r="P1060" s="299" t="s">
        <v>498</v>
      </c>
      <c r="Q1060" s="299">
        <v>1.7</v>
      </c>
      <c r="R1060" s="299">
        <v>9.1</v>
      </c>
      <c r="S1060" s="300">
        <v>72</v>
      </c>
      <c r="AC1060" s="309"/>
      <c r="AD1060" s="309"/>
      <c r="AE1060" s="309"/>
      <c r="AF1060" s="309"/>
      <c r="AG1060" s="309"/>
      <c r="AH1060" s="309"/>
      <c r="AI1060" s="309"/>
      <c r="AJ1060" s="309"/>
      <c r="AK1060" s="309"/>
      <c r="AL1060" s="309"/>
      <c r="AM1060" s="309"/>
    </row>
    <row r="1061" spans="2:39" ht="15" customHeight="1">
      <c r="B1061" s="461"/>
      <c r="C1061" s="459"/>
      <c r="D1061" s="297" t="s">
        <v>528</v>
      </c>
      <c r="E1061" s="298">
        <v>0</v>
      </c>
      <c r="F1061" s="299">
        <v>0</v>
      </c>
      <c r="G1061" s="299">
        <v>7</v>
      </c>
      <c r="H1061" s="299">
        <v>7</v>
      </c>
      <c r="I1061" s="299">
        <v>18</v>
      </c>
      <c r="J1061" s="299">
        <v>24</v>
      </c>
      <c r="K1061" s="299">
        <v>11</v>
      </c>
      <c r="L1061" s="299">
        <v>0</v>
      </c>
      <c r="M1061" s="299">
        <v>1.79</v>
      </c>
      <c r="N1061" s="299">
        <v>1.79</v>
      </c>
      <c r="O1061" s="299"/>
      <c r="P1061" s="299" t="s">
        <v>531</v>
      </c>
      <c r="Q1061" s="299">
        <v>0.8</v>
      </c>
      <c r="R1061" s="299">
        <v>8.5</v>
      </c>
      <c r="S1061" s="300">
        <v>71</v>
      </c>
      <c r="AD1061" s="309"/>
      <c r="AE1061" s="309"/>
      <c r="AF1061" s="309"/>
      <c r="AG1061" s="309"/>
      <c r="AH1061" s="309"/>
      <c r="AI1061" s="309"/>
      <c r="AJ1061" s="309"/>
      <c r="AK1061" s="309"/>
      <c r="AL1061" s="309"/>
      <c r="AM1061" s="309"/>
    </row>
    <row r="1062" spans="2:39" ht="15" customHeight="1">
      <c r="B1062" s="461"/>
      <c r="C1062" s="460"/>
      <c r="D1062" s="297" t="s">
        <v>529</v>
      </c>
      <c r="E1062" s="298">
        <v>0</v>
      </c>
      <c r="F1062" s="299">
        <v>0</v>
      </c>
      <c r="G1062" s="299">
        <v>5</v>
      </c>
      <c r="H1062" s="299">
        <v>5</v>
      </c>
      <c r="I1062" s="299">
        <v>14</v>
      </c>
      <c r="J1062" s="299">
        <v>14</v>
      </c>
      <c r="K1062" s="299">
        <v>10</v>
      </c>
      <c r="L1062" s="299">
        <v>0</v>
      </c>
      <c r="M1062" s="299">
        <v>2.2200000000000002</v>
      </c>
      <c r="N1062" s="299">
        <v>2.2200000000000002</v>
      </c>
      <c r="O1062" s="299"/>
      <c r="P1062" s="299" t="s">
        <v>506</v>
      </c>
      <c r="Q1062" s="299">
        <v>1.6</v>
      </c>
      <c r="R1062" s="299">
        <v>8.5</v>
      </c>
      <c r="S1062" s="300">
        <v>83</v>
      </c>
      <c r="AD1062" s="309"/>
      <c r="AE1062" s="309"/>
      <c r="AF1062" s="309"/>
      <c r="AG1062" s="309"/>
      <c r="AH1062" s="309"/>
      <c r="AI1062" s="309"/>
      <c r="AJ1062" s="309"/>
      <c r="AK1062" s="309"/>
      <c r="AL1062" s="309"/>
      <c r="AM1062" s="309"/>
    </row>
    <row r="1063" spans="2:39" ht="15" customHeight="1">
      <c r="B1063" s="461"/>
      <c r="C1063" s="458">
        <v>42677</v>
      </c>
      <c r="D1063" s="297" t="s">
        <v>492</v>
      </c>
      <c r="E1063" s="298">
        <v>0</v>
      </c>
      <c r="F1063" s="299">
        <v>0</v>
      </c>
      <c r="G1063" s="299">
        <v>5</v>
      </c>
      <c r="H1063" s="299">
        <v>5</v>
      </c>
      <c r="I1063" s="299">
        <v>15</v>
      </c>
      <c r="J1063" s="299">
        <v>17</v>
      </c>
      <c r="K1063" s="299">
        <v>8</v>
      </c>
      <c r="L1063" s="299">
        <v>0.12</v>
      </c>
      <c r="M1063" s="299">
        <v>2.06</v>
      </c>
      <c r="N1063" s="299">
        <v>2.1800000000000002</v>
      </c>
      <c r="O1063" s="299"/>
      <c r="P1063" s="299" t="s">
        <v>493</v>
      </c>
      <c r="Q1063" s="299">
        <v>2.2000000000000002</v>
      </c>
      <c r="R1063" s="299">
        <v>8.5</v>
      </c>
      <c r="S1063" s="300">
        <v>83</v>
      </c>
      <c r="AD1063" s="309"/>
      <c r="AE1063" s="309"/>
      <c r="AF1063" s="309"/>
      <c r="AG1063" s="309"/>
      <c r="AH1063" s="309"/>
      <c r="AI1063" s="309"/>
      <c r="AJ1063" s="309"/>
      <c r="AK1063" s="309"/>
      <c r="AL1063" s="309"/>
      <c r="AM1063" s="309"/>
    </row>
    <row r="1064" spans="2:39" ht="15" customHeight="1">
      <c r="B1064" s="461"/>
      <c r="C1064" s="459"/>
      <c r="D1064" s="297" t="s">
        <v>495</v>
      </c>
      <c r="E1064" s="298">
        <v>0</v>
      </c>
      <c r="F1064" s="299">
        <v>0</v>
      </c>
      <c r="G1064" s="299">
        <v>5</v>
      </c>
      <c r="H1064" s="299">
        <v>5</v>
      </c>
      <c r="I1064" s="299">
        <v>21</v>
      </c>
      <c r="J1064" s="299">
        <v>10</v>
      </c>
      <c r="K1064" s="299">
        <v>12</v>
      </c>
      <c r="L1064" s="299">
        <v>0</v>
      </c>
      <c r="M1064" s="299">
        <v>1.86</v>
      </c>
      <c r="N1064" s="299">
        <v>1.86</v>
      </c>
      <c r="O1064" s="299"/>
      <c r="P1064" s="299" t="s">
        <v>531</v>
      </c>
      <c r="Q1064" s="299">
        <v>1.4</v>
      </c>
      <c r="R1064" s="299">
        <v>8.4</v>
      </c>
      <c r="S1064" s="300">
        <v>85</v>
      </c>
      <c r="AD1064" s="309"/>
      <c r="AE1064" s="309"/>
      <c r="AF1064" s="309"/>
      <c r="AG1064" s="309"/>
      <c r="AH1064" s="309"/>
      <c r="AI1064" s="309"/>
      <c r="AJ1064" s="309"/>
      <c r="AK1064" s="309"/>
      <c r="AL1064" s="309"/>
      <c r="AM1064" s="309"/>
    </row>
    <row r="1065" spans="2:39" ht="15" customHeight="1">
      <c r="B1065" s="461"/>
      <c r="C1065" s="459"/>
      <c r="D1065" s="297" t="s">
        <v>497</v>
      </c>
      <c r="E1065" s="298">
        <v>0</v>
      </c>
      <c r="F1065" s="299">
        <v>0</v>
      </c>
      <c r="G1065" s="299">
        <v>4</v>
      </c>
      <c r="H1065" s="299">
        <v>4</v>
      </c>
      <c r="I1065" s="299">
        <v>20</v>
      </c>
      <c r="J1065" s="299">
        <v>18</v>
      </c>
      <c r="K1065" s="299">
        <v>11</v>
      </c>
      <c r="L1065" s="299">
        <v>0</v>
      </c>
      <c r="M1065" s="299">
        <v>1.86</v>
      </c>
      <c r="N1065" s="299">
        <v>1.86</v>
      </c>
      <c r="O1065" s="299"/>
      <c r="P1065" s="299" t="s">
        <v>493</v>
      </c>
      <c r="Q1065" s="299">
        <v>2.1</v>
      </c>
      <c r="R1065" s="299">
        <v>8.3000000000000007</v>
      </c>
      <c r="S1065" s="300">
        <v>90</v>
      </c>
      <c r="AD1065" s="309"/>
      <c r="AE1065" s="309"/>
      <c r="AF1065" s="309"/>
      <c r="AG1065" s="309"/>
      <c r="AH1065" s="309"/>
      <c r="AI1065" s="309"/>
      <c r="AJ1065" s="309"/>
      <c r="AK1065" s="309"/>
      <c r="AL1065" s="309"/>
      <c r="AM1065" s="309"/>
    </row>
    <row r="1066" spans="2:39" ht="15" customHeight="1">
      <c r="B1066" s="461"/>
      <c r="C1066" s="459"/>
      <c r="D1066" s="297" t="s">
        <v>500</v>
      </c>
      <c r="E1066" s="298">
        <v>0</v>
      </c>
      <c r="F1066" s="299">
        <v>0</v>
      </c>
      <c r="G1066" s="299">
        <v>4</v>
      </c>
      <c r="H1066" s="299">
        <v>4</v>
      </c>
      <c r="I1066" s="299">
        <v>21</v>
      </c>
      <c r="J1066" s="299">
        <v>20</v>
      </c>
      <c r="K1066" s="299">
        <v>11</v>
      </c>
      <c r="L1066" s="299">
        <v>7.0000000000000007E-2</v>
      </c>
      <c r="M1066" s="299">
        <v>1.97</v>
      </c>
      <c r="N1066" s="299">
        <v>2.04</v>
      </c>
      <c r="O1066" s="299"/>
      <c r="P1066" s="299" t="s">
        <v>498</v>
      </c>
      <c r="Q1066" s="299">
        <v>1.9</v>
      </c>
      <c r="R1066" s="299">
        <v>8.6</v>
      </c>
      <c r="S1066" s="300">
        <v>86</v>
      </c>
      <c r="AD1066" s="309"/>
      <c r="AE1066" s="309"/>
      <c r="AF1066" s="309"/>
      <c r="AG1066" s="309"/>
      <c r="AH1066" s="309"/>
      <c r="AI1066" s="309"/>
      <c r="AJ1066" s="309"/>
      <c r="AK1066" s="309"/>
      <c r="AL1066" s="309"/>
      <c r="AM1066" s="309"/>
    </row>
    <row r="1067" spans="2:39" ht="15" customHeight="1">
      <c r="B1067" s="461"/>
      <c r="C1067" s="459"/>
      <c r="D1067" s="297" t="s">
        <v>503</v>
      </c>
      <c r="E1067" s="298">
        <v>0</v>
      </c>
      <c r="F1067" s="299">
        <v>0</v>
      </c>
      <c r="G1067" s="299">
        <v>6</v>
      </c>
      <c r="H1067" s="299">
        <v>6</v>
      </c>
      <c r="I1067" s="299">
        <v>15</v>
      </c>
      <c r="J1067" s="299">
        <v>16</v>
      </c>
      <c r="K1067" s="299">
        <v>10</v>
      </c>
      <c r="L1067" s="299">
        <v>7.0000000000000007E-2</v>
      </c>
      <c r="M1067" s="299">
        <v>1.87</v>
      </c>
      <c r="N1067" s="299">
        <v>1.94</v>
      </c>
      <c r="O1067" s="299"/>
      <c r="P1067" s="299" t="s">
        <v>498</v>
      </c>
      <c r="Q1067" s="299">
        <v>1.6</v>
      </c>
      <c r="R1067" s="299">
        <v>8.6999999999999993</v>
      </c>
      <c r="S1067" s="300">
        <v>85</v>
      </c>
      <c r="AD1067" s="309"/>
      <c r="AE1067" s="309"/>
      <c r="AF1067" s="309"/>
      <c r="AG1067" s="309"/>
      <c r="AH1067" s="309"/>
      <c r="AI1067" s="309"/>
      <c r="AJ1067" s="309"/>
      <c r="AK1067" s="309"/>
      <c r="AL1067" s="309"/>
      <c r="AM1067" s="309"/>
    </row>
    <row r="1068" spans="2:39" ht="15" customHeight="1">
      <c r="B1068" s="461"/>
      <c r="C1068" s="459"/>
      <c r="D1068" s="297" t="s">
        <v>505</v>
      </c>
      <c r="E1068" s="298">
        <v>0</v>
      </c>
      <c r="F1068" s="299">
        <v>0</v>
      </c>
      <c r="G1068" s="299">
        <v>5</v>
      </c>
      <c r="H1068" s="299">
        <v>5</v>
      </c>
      <c r="I1068" s="299">
        <v>15</v>
      </c>
      <c r="J1068" s="299">
        <v>20</v>
      </c>
      <c r="K1068" s="299">
        <v>11</v>
      </c>
      <c r="L1068" s="299">
        <v>0</v>
      </c>
      <c r="M1068" s="299">
        <v>1.97</v>
      </c>
      <c r="N1068" s="299">
        <v>1.97</v>
      </c>
      <c r="O1068" s="299"/>
      <c r="P1068" s="299" t="s">
        <v>506</v>
      </c>
      <c r="Q1068" s="299">
        <v>1.9</v>
      </c>
      <c r="R1068" s="299">
        <v>8.6</v>
      </c>
      <c r="S1068" s="300">
        <v>87</v>
      </c>
      <c r="AD1068" s="309"/>
      <c r="AE1068" s="309"/>
      <c r="AF1068" s="309"/>
      <c r="AG1068" s="309"/>
      <c r="AH1068" s="309"/>
      <c r="AI1068" s="309"/>
      <c r="AJ1068" s="309"/>
      <c r="AK1068" s="309"/>
      <c r="AL1068" s="309"/>
      <c r="AM1068" s="309"/>
    </row>
    <row r="1069" spans="2:39" ht="15" customHeight="1">
      <c r="B1069" s="461"/>
      <c r="C1069" s="459"/>
      <c r="D1069" s="297" t="s">
        <v>508</v>
      </c>
      <c r="E1069" s="298">
        <v>0</v>
      </c>
      <c r="F1069" s="299">
        <v>0</v>
      </c>
      <c r="G1069" s="299">
        <v>6</v>
      </c>
      <c r="H1069" s="299">
        <v>6</v>
      </c>
      <c r="I1069" s="299">
        <v>14</v>
      </c>
      <c r="J1069" s="299">
        <v>19</v>
      </c>
      <c r="K1069" s="299">
        <v>11</v>
      </c>
      <c r="L1069" s="299">
        <v>0</v>
      </c>
      <c r="M1069" s="299">
        <v>2.02</v>
      </c>
      <c r="N1069" s="299">
        <v>2.02</v>
      </c>
      <c r="O1069" s="299"/>
      <c r="P1069" s="299" t="s">
        <v>493</v>
      </c>
      <c r="Q1069" s="299">
        <v>1.2</v>
      </c>
      <c r="R1069" s="299">
        <v>8.6999999999999993</v>
      </c>
      <c r="S1069" s="300">
        <v>85</v>
      </c>
      <c r="AD1069" s="309"/>
      <c r="AE1069" s="309"/>
      <c r="AF1069" s="309"/>
      <c r="AG1069" s="309"/>
      <c r="AH1069" s="309"/>
      <c r="AI1069" s="309"/>
      <c r="AJ1069" s="309"/>
      <c r="AK1069" s="309"/>
      <c r="AL1069" s="309"/>
      <c r="AM1069" s="309"/>
    </row>
    <row r="1070" spans="2:39" ht="15" customHeight="1">
      <c r="B1070" s="461"/>
      <c r="C1070" s="459"/>
      <c r="D1070" s="297" t="s">
        <v>510</v>
      </c>
      <c r="E1070" s="298">
        <v>0</v>
      </c>
      <c r="F1070" s="299">
        <v>1</v>
      </c>
      <c r="G1070" s="299">
        <v>6</v>
      </c>
      <c r="H1070" s="299">
        <v>7</v>
      </c>
      <c r="I1070" s="299">
        <v>14</v>
      </c>
      <c r="J1070" s="299">
        <v>14</v>
      </c>
      <c r="K1070" s="299">
        <v>10</v>
      </c>
      <c r="L1070" s="299">
        <v>0</v>
      </c>
      <c r="M1070" s="299">
        <v>2.0299999999999998</v>
      </c>
      <c r="N1070" s="299">
        <v>2.0299999999999998</v>
      </c>
      <c r="O1070" s="299"/>
      <c r="P1070" s="299" t="s">
        <v>498</v>
      </c>
      <c r="Q1070" s="299">
        <v>1.8</v>
      </c>
      <c r="R1070" s="299">
        <v>10.7</v>
      </c>
      <c r="S1070" s="300">
        <v>79</v>
      </c>
      <c r="AD1070" s="309"/>
      <c r="AE1070" s="309"/>
      <c r="AF1070" s="309"/>
      <c r="AG1070" s="309"/>
      <c r="AH1070" s="309"/>
      <c r="AI1070" s="309"/>
      <c r="AJ1070" s="309"/>
      <c r="AK1070" s="309"/>
      <c r="AL1070" s="309"/>
      <c r="AM1070" s="309"/>
    </row>
    <row r="1071" spans="2:39" ht="15" customHeight="1">
      <c r="B1071" s="461"/>
      <c r="C1071" s="459"/>
      <c r="D1071" s="297" t="s">
        <v>511</v>
      </c>
      <c r="E1071" s="298">
        <v>0</v>
      </c>
      <c r="F1071" s="299">
        <v>1</v>
      </c>
      <c r="G1071" s="299">
        <v>6</v>
      </c>
      <c r="H1071" s="299">
        <v>7</v>
      </c>
      <c r="I1071" s="299">
        <v>21</v>
      </c>
      <c r="J1071" s="299">
        <v>23</v>
      </c>
      <c r="K1071" s="299">
        <v>10</v>
      </c>
      <c r="L1071" s="299">
        <v>0</v>
      </c>
      <c r="M1071" s="299">
        <v>1.96</v>
      </c>
      <c r="N1071" s="299">
        <v>1.96</v>
      </c>
      <c r="O1071" s="299"/>
      <c r="P1071" s="299" t="s">
        <v>539</v>
      </c>
      <c r="Q1071" s="299">
        <v>2</v>
      </c>
      <c r="R1071" s="299">
        <v>12.2</v>
      </c>
      <c r="S1071" s="300">
        <v>71</v>
      </c>
      <c r="AD1071" s="309"/>
      <c r="AE1071" s="309"/>
      <c r="AF1071" s="309"/>
      <c r="AG1071" s="309"/>
      <c r="AH1071" s="309"/>
      <c r="AI1071" s="309"/>
      <c r="AJ1071" s="309"/>
      <c r="AK1071" s="309"/>
      <c r="AL1071" s="309"/>
      <c r="AM1071" s="309"/>
    </row>
    <row r="1072" spans="2:39" ht="15" customHeight="1" thickBot="1">
      <c r="B1072" s="461"/>
      <c r="C1072" s="459"/>
      <c r="D1072" s="310" t="s">
        <v>512</v>
      </c>
      <c r="E1072" s="311">
        <v>0</v>
      </c>
      <c r="F1072" s="304">
        <v>2</v>
      </c>
      <c r="G1072" s="304">
        <v>7</v>
      </c>
      <c r="H1072" s="304">
        <v>9</v>
      </c>
      <c r="I1072" s="304">
        <v>28</v>
      </c>
      <c r="J1072" s="304">
        <v>16</v>
      </c>
      <c r="K1072" s="304">
        <v>8</v>
      </c>
      <c r="L1072" s="304">
        <v>0.13</v>
      </c>
      <c r="M1072" s="304">
        <v>1.95</v>
      </c>
      <c r="N1072" s="304">
        <v>2.08</v>
      </c>
      <c r="O1072" s="304"/>
      <c r="P1072" s="304" t="s">
        <v>534</v>
      </c>
      <c r="Q1072" s="304">
        <v>1.5</v>
      </c>
      <c r="R1072" s="304">
        <v>14.6</v>
      </c>
      <c r="S1072" s="305">
        <v>65</v>
      </c>
      <c r="AD1072" s="309"/>
      <c r="AE1072" s="309"/>
      <c r="AF1072" s="309"/>
      <c r="AG1072" s="309"/>
      <c r="AH1072" s="309"/>
      <c r="AI1072" s="309"/>
      <c r="AJ1072" s="309"/>
      <c r="AK1072" s="309"/>
      <c r="AL1072" s="309"/>
      <c r="AM1072" s="309"/>
    </row>
    <row r="1073" spans="2:52" ht="15" customHeight="1">
      <c r="B1073" s="463"/>
      <c r="C1073" s="459"/>
      <c r="D1073" s="293" t="s">
        <v>514</v>
      </c>
      <c r="E1073" s="294">
        <v>1</v>
      </c>
      <c r="F1073" s="295">
        <v>1</v>
      </c>
      <c r="G1073" s="295">
        <v>6</v>
      </c>
      <c r="H1073" s="295">
        <v>7</v>
      </c>
      <c r="I1073" s="295">
        <v>35</v>
      </c>
      <c r="J1073" s="295">
        <v>12</v>
      </c>
      <c r="K1073" s="295">
        <v>6</v>
      </c>
      <c r="L1073" s="295">
        <v>0</v>
      </c>
      <c r="M1073" s="295">
        <v>1.81</v>
      </c>
      <c r="N1073" s="295">
        <v>1.81</v>
      </c>
      <c r="O1073" s="295"/>
      <c r="P1073" s="295" t="s">
        <v>493</v>
      </c>
      <c r="Q1073" s="295">
        <v>1.5</v>
      </c>
      <c r="R1073" s="295">
        <v>15</v>
      </c>
      <c r="S1073" s="296">
        <v>59</v>
      </c>
      <c r="AD1073" s="309"/>
      <c r="AE1073" s="309"/>
      <c r="AF1073" s="309"/>
      <c r="AG1073" s="309"/>
      <c r="AH1073" s="309"/>
      <c r="AI1073" s="309"/>
      <c r="AJ1073" s="309"/>
      <c r="AK1073" s="309"/>
      <c r="AL1073" s="309"/>
      <c r="AM1073" s="309"/>
    </row>
    <row r="1074" spans="2:52" ht="15" customHeight="1">
      <c r="B1074" s="463"/>
      <c r="C1074" s="459"/>
      <c r="D1074" s="297" t="s">
        <v>516</v>
      </c>
      <c r="E1074" s="298">
        <v>1</v>
      </c>
      <c r="F1074" s="299">
        <v>2</v>
      </c>
      <c r="G1074" s="299">
        <v>6</v>
      </c>
      <c r="H1074" s="299">
        <v>8</v>
      </c>
      <c r="I1074" s="299">
        <v>38</v>
      </c>
      <c r="J1074" s="299">
        <v>13</v>
      </c>
      <c r="K1074" s="299">
        <v>8</v>
      </c>
      <c r="L1074" s="299">
        <v>0</v>
      </c>
      <c r="M1074" s="299">
        <v>1.91</v>
      </c>
      <c r="N1074" s="299">
        <v>1.91</v>
      </c>
      <c r="O1074" s="299"/>
      <c r="P1074" s="299" t="s">
        <v>506</v>
      </c>
      <c r="Q1074" s="299">
        <v>0.9</v>
      </c>
      <c r="R1074" s="299">
        <v>16.8</v>
      </c>
      <c r="S1074" s="300">
        <v>50</v>
      </c>
      <c r="AD1074" s="309"/>
      <c r="AE1074" s="309"/>
      <c r="AF1074" s="309"/>
      <c r="AG1074" s="309"/>
      <c r="AH1074" s="309"/>
      <c r="AI1074" s="309"/>
      <c r="AJ1074" s="309"/>
      <c r="AK1074" s="309"/>
      <c r="AL1074" s="309"/>
      <c r="AM1074" s="309"/>
    </row>
    <row r="1075" spans="2:52" ht="15" customHeight="1">
      <c r="B1075" s="463"/>
      <c r="C1075" s="459"/>
      <c r="D1075" s="297" t="s">
        <v>517</v>
      </c>
      <c r="E1075" s="298">
        <v>1</v>
      </c>
      <c r="F1075" s="299">
        <v>1</v>
      </c>
      <c r="G1075" s="299">
        <v>6</v>
      </c>
      <c r="H1075" s="299">
        <v>7</v>
      </c>
      <c r="I1075" s="299">
        <v>41</v>
      </c>
      <c r="J1075" s="299">
        <v>12</v>
      </c>
      <c r="K1075" s="299">
        <v>6</v>
      </c>
      <c r="L1075" s="299">
        <v>0.15</v>
      </c>
      <c r="M1075" s="299">
        <v>1.9</v>
      </c>
      <c r="N1075" s="299">
        <v>2.0499999999999998</v>
      </c>
      <c r="O1075" s="299"/>
      <c r="P1075" s="299" t="s">
        <v>547</v>
      </c>
      <c r="Q1075" s="299">
        <v>1.1000000000000001</v>
      </c>
      <c r="R1075" s="299">
        <v>17.8</v>
      </c>
      <c r="S1075" s="300">
        <v>47</v>
      </c>
      <c r="AD1075" s="309"/>
      <c r="AE1075" s="309"/>
      <c r="AF1075" s="309"/>
      <c r="AG1075" s="309"/>
      <c r="AH1075" s="309"/>
      <c r="AI1075" s="309"/>
      <c r="AJ1075" s="309"/>
      <c r="AK1075" s="309"/>
      <c r="AL1075" s="309"/>
      <c r="AM1075" s="309"/>
    </row>
    <row r="1076" spans="2:52" ht="15" customHeight="1">
      <c r="B1076" s="463"/>
      <c r="C1076" s="459"/>
      <c r="D1076" s="297" t="s">
        <v>519</v>
      </c>
      <c r="E1076" s="298">
        <v>1</v>
      </c>
      <c r="F1076" s="299">
        <v>0</v>
      </c>
      <c r="G1076" s="299">
        <v>5</v>
      </c>
      <c r="H1076" s="299">
        <v>5</v>
      </c>
      <c r="I1076" s="299">
        <v>43</v>
      </c>
      <c r="J1076" s="299">
        <v>8</v>
      </c>
      <c r="K1076" s="299">
        <v>8</v>
      </c>
      <c r="L1076" s="299">
        <v>0</v>
      </c>
      <c r="M1076" s="299">
        <v>1.82</v>
      </c>
      <c r="N1076" s="299">
        <v>1.82</v>
      </c>
      <c r="O1076" s="299"/>
      <c r="P1076" s="299" t="s">
        <v>547</v>
      </c>
      <c r="Q1076" s="299">
        <v>1.9</v>
      </c>
      <c r="R1076" s="299">
        <v>18.399999999999999</v>
      </c>
      <c r="S1076" s="300">
        <v>23</v>
      </c>
      <c r="AD1076" s="309"/>
      <c r="AE1076" s="309"/>
      <c r="AF1076" s="309"/>
      <c r="AG1076" s="309"/>
      <c r="AH1076" s="309"/>
      <c r="AI1076" s="309"/>
      <c r="AJ1076" s="309"/>
      <c r="AK1076" s="309"/>
      <c r="AL1076" s="309"/>
      <c r="AM1076" s="309"/>
    </row>
    <row r="1077" spans="2:52" ht="15" customHeight="1">
      <c r="B1077" s="463"/>
      <c r="C1077" s="459"/>
      <c r="D1077" s="297" t="s">
        <v>520</v>
      </c>
      <c r="E1077" s="298">
        <v>1</v>
      </c>
      <c r="F1077" s="299">
        <v>0</v>
      </c>
      <c r="G1077" s="299">
        <v>4</v>
      </c>
      <c r="H1077" s="299">
        <v>4</v>
      </c>
      <c r="I1077" s="299">
        <v>42</v>
      </c>
      <c r="J1077" s="299">
        <v>18</v>
      </c>
      <c r="K1077" s="299">
        <v>6</v>
      </c>
      <c r="L1077" s="299">
        <v>7.0000000000000007E-2</v>
      </c>
      <c r="M1077" s="299">
        <v>1.89</v>
      </c>
      <c r="N1077" s="299">
        <v>1.96</v>
      </c>
      <c r="O1077" s="299"/>
      <c r="P1077" s="299" t="s">
        <v>265</v>
      </c>
      <c r="Q1077" s="299">
        <v>3.4</v>
      </c>
      <c r="R1077" s="299">
        <v>18.100000000000001</v>
      </c>
      <c r="S1077" s="300">
        <v>27</v>
      </c>
      <c r="AD1077" s="309"/>
      <c r="AE1077" s="309"/>
      <c r="AF1077" s="309"/>
      <c r="AG1077" s="309"/>
      <c r="AH1077" s="309"/>
      <c r="AI1077" s="309"/>
      <c r="AJ1077" s="309"/>
      <c r="AK1077" s="309"/>
      <c r="AL1077" s="309"/>
      <c r="AM1077" s="309"/>
    </row>
    <row r="1078" spans="2:52" ht="15" customHeight="1">
      <c r="B1078" s="463"/>
      <c r="C1078" s="459"/>
      <c r="D1078" s="297" t="s">
        <v>521</v>
      </c>
      <c r="E1078" s="298">
        <v>0</v>
      </c>
      <c r="F1078" s="299">
        <v>0</v>
      </c>
      <c r="G1078" s="299">
        <v>3</v>
      </c>
      <c r="H1078" s="299">
        <v>3</v>
      </c>
      <c r="I1078" s="299">
        <v>42</v>
      </c>
      <c r="J1078" s="299">
        <v>11</v>
      </c>
      <c r="K1078" s="299">
        <v>4</v>
      </c>
      <c r="L1078" s="299">
        <v>0</v>
      </c>
      <c r="M1078" s="299">
        <v>1.89</v>
      </c>
      <c r="N1078" s="299">
        <v>1.89</v>
      </c>
      <c r="O1078" s="299"/>
      <c r="P1078" s="299" t="s">
        <v>493</v>
      </c>
      <c r="Q1078" s="299">
        <v>4.5</v>
      </c>
      <c r="R1078" s="299">
        <v>15.7</v>
      </c>
      <c r="S1078" s="300">
        <v>32</v>
      </c>
      <c r="AD1078" s="309"/>
      <c r="AE1078" s="309"/>
      <c r="AF1078" s="309"/>
      <c r="AG1078" s="309"/>
      <c r="AH1078" s="309"/>
      <c r="AI1078" s="309"/>
      <c r="AJ1078" s="309"/>
      <c r="AK1078" s="309"/>
      <c r="AL1078" s="309"/>
      <c r="AM1078" s="309"/>
    </row>
    <row r="1079" spans="2:52" ht="15" customHeight="1">
      <c r="B1079" s="463"/>
      <c r="C1079" s="459"/>
      <c r="D1079" s="297" t="s">
        <v>522</v>
      </c>
      <c r="E1079" s="298">
        <v>1</v>
      </c>
      <c r="F1079" s="299">
        <v>0</v>
      </c>
      <c r="G1079" s="299">
        <v>5</v>
      </c>
      <c r="H1079" s="299">
        <v>5</v>
      </c>
      <c r="I1079" s="299">
        <v>39</v>
      </c>
      <c r="J1079" s="299">
        <v>5</v>
      </c>
      <c r="K1079" s="299">
        <v>7</v>
      </c>
      <c r="L1079" s="299">
        <v>0</v>
      </c>
      <c r="M1079" s="299">
        <v>1.9</v>
      </c>
      <c r="N1079" s="299">
        <v>1.9</v>
      </c>
      <c r="O1079" s="299"/>
      <c r="P1079" s="299" t="s">
        <v>493</v>
      </c>
      <c r="Q1079" s="299">
        <v>2.1</v>
      </c>
      <c r="R1079" s="299">
        <v>13.3</v>
      </c>
      <c r="S1079" s="300">
        <v>35</v>
      </c>
      <c r="AD1079" s="309"/>
      <c r="AE1079" s="309"/>
      <c r="AF1079" s="309"/>
      <c r="AG1079" s="309"/>
      <c r="AH1079" s="309"/>
      <c r="AI1079" s="309"/>
      <c r="AJ1079" s="309"/>
      <c r="AK1079" s="309"/>
      <c r="AL1079" s="309"/>
      <c r="AM1079" s="309"/>
    </row>
    <row r="1080" spans="2:52" ht="15" customHeight="1">
      <c r="B1080" s="463"/>
      <c r="C1080" s="459"/>
      <c r="D1080" s="297" t="s">
        <v>523</v>
      </c>
      <c r="E1080" s="298">
        <v>1</v>
      </c>
      <c r="F1080" s="299">
        <v>0</v>
      </c>
      <c r="G1080" s="299">
        <v>8</v>
      </c>
      <c r="H1080" s="299">
        <v>8</v>
      </c>
      <c r="I1080" s="299">
        <v>34</v>
      </c>
      <c r="J1080" s="299">
        <v>6</v>
      </c>
      <c r="K1080" s="299">
        <v>5</v>
      </c>
      <c r="L1080" s="299">
        <v>0</v>
      </c>
      <c r="M1080" s="299">
        <v>1.85</v>
      </c>
      <c r="N1080" s="299">
        <v>1.85</v>
      </c>
      <c r="O1080" s="299"/>
      <c r="P1080" s="299" t="s">
        <v>506</v>
      </c>
      <c r="Q1080" s="299">
        <v>1.8</v>
      </c>
      <c r="R1080" s="299">
        <v>10.199999999999999</v>
      </c>
      <c r="S1080" s="300">
        <v>44</v>
      </c>
      <c r="AD1080" s="309"/>
      <c r="AE1080" s="309"/>
      <c r="AL1080" s="309"/>
    </row>
    <row r="1081" spans="2:52" ht="15" customHeight="1">
      <c r="B1081" s="463"/>
      <c r="C1081" s="459"/>
      <c r="D1081" s="297" t="s">
        <v>524</v>
      </c>
      <c r="E1081" s="298">
        <v>0</v>
      </c>
      <c r="F1081" s="299">
        <v>0</v>
      </c>
      <c r="G1081" s="299">
        <v>6</v>
      </c>
      <c r="H1081" s="299">
        <v>6</v>
      </c>
      <c r="I1081" s="299">
        <v>33</v>
      </c>
      <c r="J1081" s="299">
        <v>13</v>
      </c>
      <c r="K1081" s="299">
        <v>6</v>
      </c>
      <c r="L1081" s="299">
        <v>0.08</v>
      </c>
      <c r="M1081" s="299">
        <v>1.87</v>
      </c>
      <c r="N1081" s="299">
        <v>1.95</v>
      </c>
      <c r="O1081" s="299"/>
      <c r="P1081" s="299" t="s">
        <v>531</v>
      </c>
      <c r="Q1081" s="299">
        <v>0.9</v>
      </c>
      <c r="R1081" s="299">
        <v>10.3</v>
      </c>
      <c r="S1081" s="300">
        <v>52</v>
      </c>
      <c r="AB1081" s="309"/>
      <c r="AC1081" s="309"/>
      <c r="AD1081" s="309"/>
      <c r="AE1081" s="309"/>
      <c r="AF1081" s="309"/>
      <c r="AG1081" s="309"/>
      <c r="AH1081" s="309"/>
      <c r="AI1081" s="309"/>
      <c r="AJ1081" s="309"/>
      <c r="AK1081" s="309"/>
      <c r="AL1081" s="309"/>
      <c r="AM1081" s="309"/>
      <c r="AN1081" s="309"/>
      <c r="AO1081" s="309"/>
      <c r="AP1081" s="309"/>
      <c r="AQ1081" s="309"/>
      <c r="AR1081" s="309"/>
      <c r="AS1081" s="309"/>
      <c r="AT1081" s="309"/>
      <c r="AU1081" s="309"/>
      <c r="AV1081" s="309"/>
      <c r="AW1081" s="309"/>
      <c r="AX1081" s="309"/>
      <c r="AY1081" s="309"/>
    </row>
    <row r="1082" spans="2:52" ht="15" customHeight="1">
      <c r="B1082" s="463"/>
      <c r="C1082" s="459"/>
      <c r="D1082" s="297" t="s">
        <v>525</v>
      </c>
      <c r="E1082" s="298">
        <v>0</v>
      </c>
      <c r="F1082" s="299">
        <v>0</v>
      </c>
      <c r="G1082" s="299">
        <v>7</v>
      </c>
      <c r="H1082" s="299">
        <v>7</v>
      </c>
      <c r="I1082" s="299">
        <v>30</v>
      </c>
      <c r="J1082" s="299">
        <v>16</v>
      </c>
      <c r="K1082" s="299">
        <v>7</v>
      </c>
      <c r="L1082" s="299">
        <v>0</v>
      </c>
      <c r="M1082" s="299">
        <v>1.96</v>
      </c>
      <c r="N1082" s="299">
        <v>1.96</v>
      </c>
      <c r="O1082" s="299"/>
      <c r="P1082" s="299" t="s">
        <v>506</v>
      </c>
      <c r="Q1082" s="299">
        <v>1.3</v>
      </c>
      <c r="R1082" s="299">
        <v>8.9</v>
      </c>
      <c r="S1082" s="300">
        <v>56</v>
      </c>
      <c r="AB1082" s="309"/>
      <c r="AC1082" s="309"/>
      <c r="AD1082" s="309"/>
      <c r="AE1082" s="309"/>
      <c r="AF1082" s="309"/>
      <c r="AG1082" s="309"/>
      <c r="AH1082" s="309"/>
      <c r="AI1082" s="309"/>
      <c r="AJ1082" s="309"/>
      <c r="AK1082" s="309"/>
      <c r="AL1082" s="309"/>
      <c r="AM1082" s="309"/>
      <c r="AN1082" s="309"/>
      <c r="AO1082" s="309"/>
      <c r="AP1082" s="309"/>
      <c r="AQ1082" s="309"/>
      <c r="AR1082" s="309"/>
      <c r="AS1082" s="309"/>
      <c r="AT1082" s="309"/>
      <c r="AU1082" s="309"/>
      <c r="AV1082" s="309"/>
      <c r="AW1082" s="309"/>
      <c r="AX1082" s="309"/>
      <c r="AY1082" s="309"/>
    </row>
    <row r="1083" spans="2:52" ht="15" customHeight="1">
      <c r="B1083" s="463"/>
      <c r="C1083" s="459"/>
      <c r="D1083" s="297" t="s">
        <v>526</v>
      </c>
      <c r="E1083" s="298">
        <v>0</v>
      </c>
      <c r="F1083" s="299">
        <v>0</v>
      </c>
      <c r="G1083" s="299">
        <v>4</v>
      </c>
      <c r="H1083" s="299">
        <v>4</v>
      </c>
      <c r="I1083" s="299">
        <v>31</v>
      </c>
      <c r="J1083" s="299">
        <v>11</v>
      </c>
      <c r="K1083" s="299">
        <v>6</v>
      </c>
      <c r="L1083" s="299">
        <v>0</v>
      </c>
      <c r="M1083" s="299">
        <v>1.94</v>
      </c>
      <c r="N1083" s="299">
        <v>1.94</v>
      </c>
      <c r="O1083" s="299"/>
      <c r="P1083" s="299" t="s">
        <v>518</v>
      </c>
      <c r="Q1083" s="299">
        <v>0.7</v>
      </c>
      <c r="R1083" s="299">
        <v>8.3000000000000007</v>
      </c>
      <c r="S1083" s="300">
        <v>59</v>
      </c>
      <c r="AB1083" s="309"/>
      <c r="AC1083" s="309"/>
      <c r="AD1083" s="309"/>
      <c r="AE1083" s="309"/>
      <c r="AF1083" s="309"/>
      <c r="AG1083" s="309"/>
      <c r="AH1083" s="309"/>
      <c r="AI1083" s="309"/>
      <c r="AJ1083" s="309"/>
      <c r="AK1083" s="309"/>
      <c r="AL1083" s="309"/>
      <c r="AM1083" s="309"/>
      <c r="AN1083" s="309"/>
      <c r="AO1083" s="309"/>
      <c r="AP1083" s="309"/>
      <c r="AQ1083" s="309"/>
      <c r="AR1083" s="309"/>
      <c r="AS1083" s="309"/>
      <c r="AT1083" s="309"/>
      <c r="AU1083" s="309"/>
      <c r="AV1083" s="309"/>
      <c r="AW1083" s="309"/>
      <c r="AX1083" s="309"/>
      <c r="AY1083" s="309"/>
    </row>
    <row r="1084" spans="2:52" ht="15" customHeight="1">
      <c r="B1084" s="463"/>
      <c r="C1084" s="459"/>
      <c r="D1084" s="297" t="s">
        <v>527</v>
      </c>
      <c r="E1084" s="298">
        <v>0</v>
      </c>
      <c r="F1084" s="299">
        <v>0</v>
      </c>
      <c r="G1084" s="299">
        <v>5</v>
      </c>
      <c r="H1084" s="299">
        <v>5</v>
      </c>
      <c r="I1084" s="299">
        <v>25</v>
      </c>
      <c r="J1084" s="299">
        <v>12</v>
      </c>
      <c r="K1084" s="299">
        <v>9</v>
      </c>
      <c r="L1084" s="299">
        <v>0.04</v>
      </c>
      <c r="M1084" s="299">
        <v>1.92</v>
      </c>
      <c r="N1084" s="299">
        <v>1.96</v>
      </c>
      <c r="O1084" s="299"/>
      <c r="P1084" s="299" t="s">
        <v>498</v>
      </c>
      <c r="Q1084" s="299">
        <v>1.2</v>
      </c>
      <c r="R1084" s="299">
        <v>6</v>
      </c>
      <c r="S1084" s="300">
        <v>65</v>
      </c>
      <c r="AB1084" s="309"/>
      <c r="AC1084" s="309"/>
      <c r="AD1084" s="309"/>
      <c r="AE1084" s="309"/>
      <c r="AF1084" s="309"/>
      <c r="AG1084" s="309"/>
      <c r="AH1084" s="309"/>
      <c r="AI1084" s="309"/>
      <c r="AJ1084" s="309"/>
      <c r="AK1084" s="309"/>
      <c r="AL1084" s="309"/>
      <c r="AM1084" s="309"/>
      <c r="AN1084" s="309"/>
      <c r="AO1084" s="309"/>
      <c r="AP1084" s="309"/>
      <c r="AQ1084" s="309"/>
      <c r="AR1084" s="309"/>
      <c r="AS1084" s="309"/>
      <c r="AT1084" s="309"/>
      <c r="AU1084" s="309"/>
      <c r="AV1084" s="309"/>
      <c r="AW1084" s="309"/>
      <c r="AX1084" s="309"/>
      <c r="AY1084" s="309"/>
      <c r="AZ1084" s="309"/>
    </row>
    <row r="1085" spans="2:52" ht="15" customHeight="1">
      <c r="B1085" s="463"/>
      <c r="C1085" s="459"/>
      <c r="D1085" s="297" t="s">
        <v>528</v>
      </c>
      <c r="E1085" s="298">
        <v>0</v>
      </c>
      <c r="F1085" s="299">
        <v>0</v>
      </c>
      <c r="G1085" s="299">
        <v>7</v>
      </c>
      <c r="H1085" s="299">
        <v>7</v>
      </c>
      <c r="I1085" s="299">
        <v>20</v>
      </c>
      <c r="J1085" s="299">
        <v>12</v>
      </c>
      <c r="K1085" s="299">
        <v>8</v>
      </c>
      <c r="L1085" s="299">
        <v>0.8</v>
      </c>
      <c r="M1085" s="299">
        <v>1.88</v>
      </c>
      <c r="N1085" s="299">
        <v>2.68</v>
      </c>
      <c r="O1085" s="299"/>
      <c r="P1085" s="299" t="s">
        <v>533</v>
      </c>
      <c r="Q1085" s="299">
        <v>0.7</v>
      </c>
      <c r="R1085" s="299">
        <v>6.2</v>
      </c>
      <c r="S1085" s="300">
        <v>73</v>
      </c>
      <c r="AB1085" s="309"/>
      <c r="AC1085" s="309"/>
      <c r="AD1085" s="309"/>
      <c r="AE1085" s="309"/>
      <c r="AF1085" s="309"/>
      <c r="AG1085" s="309"/>
      <c r="AH1085" s="309"/>
      <c r="AI1085" s="309"/>
      <c r="AJ1085" s="309"/>
      <c r="AK1085" s="309"/>
      <c r="AL1085" s="309"/>
      <c r="AM1085" s="309"/>
      <c r="AN1085" s="309"/>
      <c r="AO1085" s="309"/>
      <c r="AP1085" s="309"/>
      <c r="AQ1085" s="309"/>
      <c r="AR1085" s="309"/>
      <c r="AS1085" s="309"/>
      <c r="AT1085" s="309"/>
      <c r="AU1085" s="309"/>
      <c r="AV1085" s="309"/>
      <c r="AW1085" s="309"/>
      <c r="AX1085" s="309"/>
      <c r="AY1085" s="309"/>
      <c r="AZ1085" s="309"/>
    </row>
    <row r="1086" spans="2:52" ht="15" customHeight="1">
      <c r="B1086" s="463"/>
      <c r="C1086" s="460"/>
      <c r="D1086" s="312" t="s">
        <v>529</v>
      </c>
      <c r="E1086" s="313">
        <v>0</v>
      </c>
      <c r="F1086" s="314">
        <v>0</v>
      </c>
      <c r="G1086" s="314">
        <v>7</v>
      </c>
      <c r="H1086" s="314">
        <v>7</v>
      </c>
      <c r="I1086" s="314">
        <v>17</v>
      </c>
      <c r="J1086" s="314">
        <v>15</v>
      </c>
      <c r="K1086" s="314">
        <v>9</v>
      </c>
      <c r="L1086" s="314">
        <v>0.31</v>
      </c>
      <c r="M1086" s="314">
        <v>1.87</v>
      </c>
      <c r="N1086" s="314">
        <v>2.1800000000000002</v>
      </c>
      <c r="O1086" s="314"/>
      <c r="P1086" s="314" t="s">
        <v>498</v>
      </c>
      <c r="Q1086" s="314">
        <v>0.8</v>
      </c>
      <c r="R1086" s="314">
        <v>4.5</v>
      </c>
      <c r="S1086" s="315">
        <v>71</v>
      </c>
      <c r="AB1086" s="309"/>
      <c r="AC1086" s="309"/>
      <c r="AD1086" s="309"/>
      <c r="AE1086" s="309"/>
      <c r="AF1086" s="309"/>
      <c r="AG1086" s="309"/>
      <c r="AH1086" s="309"/>
      <c r="AI1086" s="309"/>
      <c r="AJ1086" s="309"/>
      <c r="AK1086" s="309"/>
      <c r="AL1086" s="309"/>
      <c r="AM1086" s="309"/>
      <c r="AN1086" s="309"/>
      <c r="AO1086" s="309"/>
      <c r="AP1086" s="309"/>
      <c r="AQ1086" s="309"/>
      <c r="AR1086" s="309"/>
      <c r="AS1086" s="309"/>
      <c r="AT1086" s="309"/>
      <c r="AU1086" s="309"/>
      <c r="AV1086" s="309"/>
      <c r="AW1086" s="309"/>
      <c r="AX1086" s="309"/>
      <c r="AY1086" s="309"/>
      <c r="AZ1086" s="309"/>
    </row>
    <row r="1087" spans="2:52" ht="15" customHeight="1">
      <c r="B1087" s="455"/>
      <c r="C1087" s="458">
        <v>42754</v>
      </c>
      <c r="D1087" s="293" t="s">
        <v>492</v>
      </c>
      <c r="E1087" s="294">
        <v>1</v>
      </c>
      <c r="F1087" s="295">
        <v>0</v>
      </c>
      <c r="G1087" s="295">
        <v>11</v>
      </c>
      <c r="H1087" s="295">
        <v>11</v>
      </c>
      <c r="I1087" s="295">
        <v>6</v>
      </c>
      <c r="J1087" s="295">
        <v>16</v>
      </c>
      <c r="K1087" s="295">
        <v>17</v>
      </c>
      <c r="L1087" s="295">
        <v>0.14000000000000001</v>
      </c>
      <c r="M1087" s="295">
        <v>2.4300000000000002</v>
      </c>
      <c r="N1087" s="295">
        <v>2.57</v>
      </c>
      <c r="O1087" s="295"/>
      <c r="P1087" s="295" t="s">
        <v>498</v>
      </c>
      <c r="Q1087" s="295">
        <v>1.6</v>
      </c>
      <c r="R1087" s="295">
        <v>-2.2000000000000002</v>
      </c>
      <c r="S1087" s="296">
        <v>71</v>
      </c>
      <c r="U1087" t="s">
        <v>548</v>
      </c>
      <c r="W1087" s="309"/>
      <c r="AB1087" s="309"/>
      <c r="AC1087" s="309"/>
      <c r="AD1087" s="309"/>
      <c r="AE1087" s="309"/>
      <c r="AF1087" s="309"/>
      <c r="AG1087" s="309"/>
      <c r="AH1087" s="309"/>
      <c r="AI1087" s="309"/>
      <c r="AJ1087" s="309"/>
      <c r="AK1087" s="309"/>
      <c r="AL1087" s="309"/>
      <c r="AM1087" s="309"/>
      <c r="AN1087" s="309"/>
      <c r="AO1087" s="309"/>
      <c r="AP1087" s="309"/>
      <c r="AQ1087" s="309"/>
      <c r="AR1087" s="309"/>
      <c r="AS1087" s="309"/>
      <c r="AT1087" s="309"/>
      <c r="AU1087" s="309"/>
      <c r="AV1087" s="309"/>
      <c r="AW1087" s="309"/>
      <c r="AX1087" s="309"/>
      <c r="AY1087" s="309"/>
      <c r="AZ1087" s="309"/>
    </row>
    <row r="1088" spans="2:52" ht="15" customHeight="1">
      <c r="B1088" s="456"/>
      <c r="C1088" s="459"/>
      <c r="D1088" s="297" t="s">
        <v>495</v>
      </c>
      <c r="E1088" s="298">
        <v>1</v>
      </c>
      <c r="F1088" s="299">
        <v>0</v>
      </c>
      <c r="G1088" s="299">
        <v>10</v>
      </c>
      <c r="H1088" s="299">
        <v>10</v>
      </c>
      <c r="I1088" s="299">
        <v>8</v>
      </c>
      <c r="J1088" s="299">
        <v>16</v>
      </c>
      <c r="K1088" s="299">
        <v>14</v>
      </c>
      <c r="L1088" s="299">
        <v>0.13</v>
      </c>
      <c r="M1088" s="299">
        <v>2.27</v>
      </c>
      <c r="N1088" s="299">
        <v>2.4</v>
      </c>
      <c r="O1088" s="299"/>
      <c r="P1088" s="299" t="s">
        <v>498</v>
      </c>
      <c r="Q1088" s="299">
        <v>1.9</v>
      </c>
      <c r="R1088" s="299">
        <v>-2.4</v>
      </c>
      <c r="S1088" s="300">
        <v>73</v>
      </c>
      <c r="U1088" t="s">
        <v>549</v>
      </c>
      <c r="W1088" s="309"/>
      <c r="AB1088" s="309"/>
      <c r="AC1088" s="309"/>
      <c r="AD1088" s="309"/>
      <c r="AE1088" s="309"/>
      <c r="AF1088" s="309"/>
      <c r="AG1088" s="309"/>
      <c r="AH1088" s="309"/>
      <c r="AI1088" s="309"/>
      <c r="AJ1088" s="309"/>
      <c r="AK1088" s="309"/>
      <c r="AL1088" s="309"/>
      <c r="AM1088" s="309"/>
      <c r="AN1088" s="309"/>
      <c r="AO1088" s="309"/>
      <c r="AP1088" s="309"/>
      <c r="AQ1088" s="309"/>
      <c r="AR1088" s="309"/>
      <c r="AS1088" s="309"/>
      <c r="AT1088" s="309"/>
      <c r="AU1088" s="309"/>
      <c r="AV1088" s="309"/>
      <c r="AW1088" s="309"/>
      <c r="AX1088" s="309"/>
      <c r="AY1088" s="309"/>
      <c r="AZ1088" s="309"/>
    </row>
    <row r="1089" spans="2:53" ht="15" customHeight="1">
      <c r="B1089" s="456"/>
      <c r="C1089" s="459"/>
      <c r="D1089" s="297" t="s">
        <v>497</v>
      </c>
      <c r="E1089" s="298">
        <v>0</v>
      </c>
      <c r="F1089" s="299">
        <v>0</v>
      </c>
      <c r="G1089" s="299">
        <v>8</v>
      </c>
      <c r="H1089" s="299">
        <v>8</v>
      </c>
      <c r="I1089" s="299">
        <v>8</v>
      </c>
      <c r="J1089" s="299">
        <v>12</v>
      </c>
      <c r="K1089" s="299">
        <v>16</v>
      </c>
      <c r="L1089" s="299">
        <v>0.14000000000000001</v>
      </c>
      <c r="M1089" s="299">
        <v>2.15</v>
      </c>
      <c r="N1089" s="299">
        <v>2.29</v>
      </c>
      <c r="O1089" s="299"/>
      <c r="P1089" s="299" t="s">
        <v>498</v>
      </c>
      <c r="Q1089" s="299">
        <v>1.6</v>
      </c>
      <c r="R1089" s="299">
        <v>-2.8</v>
      </c>
      <c r="S1089" s="300">
        <v>75</v>
      </c>
      <c r="U1089" t="s">
        <v>550</v>
      </c>
      <c r="W1089" s="309"/>
      <c r="X1089" s="309"/>
      <c r="AB1089" s="309"/>
      <c r="AC1089" s="309"/>
      <c r="AD1089" s="309"/>
      <c r="AE1089" s="309"/>
      <c r="AF1089" s="309"/>
      <c r="AG1089" s="309"/>
      <c r="AH1089" s="309"/>
      <c r="AI1089" s="309"/>
      <c r="AJ1089" s="309"/>
      <c r="AK1089" s="309"/>
      <c r="AL1089" s="309"/>
      <c r="AM1089" s="309"/>
      <c r="AN1089" s="309"/>
      <c r="AO1089" s="309"/>
      <c r="AP1089" s="309"/>
      <c r="AQ1089" s="309"/>
      <c r="AR1089" s="309"/>
      <c r="AS1089" s="309"/>
      <c r="AT1089" s="309"/>
      <c r="AU1089" s="309"/>
      <c r="AV1089" s="309"/>
      <c r="AW1089" s="309"/>
      <c r="AX1089" s="309"/>
      <c r="AY1089" s="309"/>
      <c r="AZ1089" s="309"/>
      <c r="BA1089" s="309"/>
    </row>
    <row r="1090" spans="2:53" ht="15" customHeight="1">
      <c r="B1090" s="456"/>
      <c r="C1090" s="459"/>
      <c r="D1090" s="297" t="s">
        <v>500</v>
      </c>
      <c r="E1090" s="298">
        <v>0</v>
      </c>
      <c r="F1090" s="299">
        <v>0</v>
      </c>
      <c r="G1090" s="299">
        <v>12</v>
      </c>
      <c r="H1090" s="299">
        <v>12</v>
      </c>
      <c r="I1090" s="299">
        <v>4</v>
      </c>
      <c r="J1090" s="299">
        <v>14</v>
      </c>
      <c r="K1090" s="299">
        <v>15</v>
      </c>
      <c r="L1090" s="299">
        <v>0.14000000000000001</v>
      </c>
      <c r="M1090" s="299">
        <v>2.12</v>
      </c>
      <c r="N1090" s="299">
        <v>2.2599999999999998</v>
      </c>
      <c r="O1090" s="299"/>
      <c r="P1090" s="299" t="s">
        <v>498</v>
      </c>
      <c r="Q1090" s="299">
        <v>1.6</v>
      </c>
      <c r="R1090" s="299">
        <v>-3.3</v>
      </c>
      <c r="S1090" s="300">
        <v>77</v>
      </c>
      <c r="U1090" t="s">
        <v>551</v>
      </c>
      <c r="W1090" s="309"/>
      <c r="AB1090" s="309"/>
      <c r="AC1090" s="309"/>
      <c r="AD1090" s="309"/>
      <c r="AE1090" s="309"/>
      <c r="AF1090" s="309"/>
      <c r="AG1090" s="309"/>
      <c r="AH1090" s="309"/>
      <c r="AI1090" s="309"/>
      <c r="AJ1090" s="309"/>
      <c r="AK1090" s="309"/>
      <c r="AL1090" s="309"/>
      <c r="AM1090" s="309"/>
      <c r="AN1090" s="309"/>
      <c r="AO1090" s="309"/>
      <c r="AP1090" s="309"/>
      <c r="AQ1090" s="309"/>
      <c r="AR1090" s="309"/>
      <c r="AS1090" s="309"/>
      <c r="AT1090" s="309"/>
      <c r="AU1090" s="309"/>
      <c r="AV1090" s="309"/>
      <c r="AW1090" s="309"/>
      <c r="AX1090" s="309"/>
      <c r="AY1090" s="309"/>
      <c r="AZ1090" s="309"/>
      <c r="BA1090" s="309"/>
    </row>
    <row r="1091" spans="2:53" ht="15" customHeight="1">
      <c r="B1091" s="456"/>
      <c r="C1091" s="459"/>
      <c r="D1091" s="297" t="s">
        <v>503</v>
      </c>
      <c r="E1091" s="298">
        <v>0</v>
      </c>
      <c r="F1091" s="299">
        <v>1</v>
      </c>
      <c r="G1091" s="299">
        <v>17</v>
      </c>
      <c r="H1091" s="299">
        <v>18</v>
      </c>
      <c r="I1091" s="299">
        <v>0</v>
      </c>
      <c r="J1091" s="299">
        <v>17</v>
      </c>
      <c r="K1091" s="299">
        <v>14</v>
      </c>
      <c r="L1091" s="299">
        <v>0.14000000000000001</v>
      </c>
      <c r="M1091" s="299">
        <v>2.06</v>
      </c>
      <c r="N1091" s="299">
        <v>2.2000000000000002</v>
      </c>
      <c r="O1091" s="299"/>
      <c r="P1091" s="299" t="s">
        <v>498</v>
      </c>
      <c r="Q1091" s="299">
        <v>1.1000000000000001</v>
      </c>
      <c r="R1091" s="299">
        <v>-3.7</v>
      </c>
      <c r="S1091" s="300">
        <v>77</v>
      </c>
      <c r="U1091" t="s">
        <v>552</v>
      </c>
      <c r="W1091" s="309"/>
      <c r="AB1091" s="309"/>
      <c r="AC1091" s="309"/>
      <c r="AD1091" s="309"/>
      <c r="AE1091" s="309"/>
      <c r="AF1091" s="309"/>
      <c r="AG1091" s="309"/>
      <c r="AH1091" s="309"/>
      <c r="AI1091" s="309"/>
      <c r="AJ1091" s="309"/>
      <c r="AK1091" s="309"/>
      <c r="AL1091" s="309"/>
      <c r="AM1091" s="309"/>
      <c r="AN1091" s="309"/>
      <c r="AO1091" s="309"/>
      <c r="AP1091" s="309"/>
      <c r="AQ1091" s="309"/>
      <c r="AR1091" s="309"/>
      <c r="AS1091" s="309"/>
      <c r="AT1091" s="309"/>
      <c r="AU1091" s="309"/>
      <c r="AV1091" s="309"/>
      <c r="AW1091" s="309"/>
      <c r="AX1091" s="309"/>
      <c r="AY1091" s="309"/>
      <c r="AZ1091" s="309"/>
      <c r="BA1091" s="309"/>
    </row>
    <row r="1092" spans="2:53" ht="15" customHeight="1">
      <c r="B1092" s="456"/>
      <c r="C1092" s="459"/>
      <c r="D1092" s="297" t="s">
        <v>505</v>
      </c>
      <c r="E1092" s="298">
        <v>0</v>
      </c>
      <c r="F1092" s="299">
        <v>1</v>
      </c>
      <c r="G1092" s="299">
        <v>15</v>
      </c>
      <c r="H1092" s="299">
        <v>16</v>
      </c>
      <c r="I1092" s="299">
        <v>1</v>
      </c>
      <c r="J1092" s="299">
        <v>12</v>
      </c>
      <c r="K1092" s="299">
        <v>14</v>
      </c>
      <c r="L1092" s="299">
        <v>0.13</v>
      </c>
      <c r="M1092" s="299">
        <v>2.14</v>
      </c>
      <c r="N1092" s="299">
        <v>2.27</v>
      </c>
      <c r="O1092" s="299"/>
      <c r="P1092" s="299" t="s">
        <v>498</v>
      </c>
      <c r="Q1092" s="299">
        <v>2</v>
      </c>
      <c r="R1092" s="299">
        <v>-3.9</v>
      </c>
      <c r="S1092" s="300">
        <v>79</v>
      </c>
      <c r="U1092" t="s">
        <v>553</v>
      </c>
      <c r="W1092" s="309"/>
      <c r="AB1092" s="309"/>
      <c r="AC1092" s="309">
        <v>17</v>
      </c>
      <c r="AD1092" s="309">
        <v>1.6E-2</v>
      </c>
      <c r="AE1092" s="309">
        <v>6.0000000000000001E-3</v>
      </c>
      <c r="AF1092" s="309">
        <v>1.0999999999999999E-2</v>
      </c>
      <c r="AG1092" s="309">
        <v>0.14000000000000001</v>
      </c>
      <c r="AH1092" s="309" t="s">
        <v>498</v>
      </c>
      <c r="AI1092" s="309">
        <v>1.6</v>
      </c>
      <c r="AJ1092" s="309">
        <v>1E-3</v>
      </c>
      <c r="AK1092" s="309"/>
      <c r="AL1092" s="309"/>
      <c r="AM1092" s="309"/>
      <c r="AN1092" s="309"/>
      <c r="AO1092" s="309"/>
      <c r="AP1092" s="309"/>
      <c r="AQ1092" s="309"/>
      <c r="AR1092" s="309"/>
      <c r="AS1092" s="309"/>
      <c r="AT1092" s="309"/>
      <c r="AU1092" s="309"/>
      <c r="AV1092" s="309"/>
      <c r="AW1092" s="309"/>
      <c r="AX1092" s="309"/>
      <c r="AY1092" s="309"/>
      <c r="AZ1092" s="309"/>
      <c r="BA1092" s="309"/>
    </row>
    <row r="1093" spans="2:53" ht="15" customHeight="1">
      <c r="B1093" s="456"/>
      <c r="C1093" s="459"/>
      <c r="D1093" s="297" t="s">
        <v>508</v>
      </c>
      <c r="E1093" s="298">
        <v>0</v>
      </c>
      <c r="F1093" s="299">
        <v>4</v>
      </c>
      <c r="G1093" s="299">
        <v>15</v>
      </c>
      <c r="H1093" s="299">
        <v>19</v>
      </c>
      <c r="I1093" s="299">
        <v>0</v>
      </c>
      <c r="J1093" s="299">
        <v>18</v>
      </c>
      <c r="K1093" s="299">
        <v>11</v>
      </c>
      <c r="L1093" s="299">
        <v>0.14000000000000001</v>
      </c>
      <c r="M1093" s="299">
        <v>2.15</v>
      </c>
      <c r="N1093" s="299">
        <v>2.29</v>
      </c>
      <c r="O1093" s="299"/>
      <c r="P1093" s="299" t="s">
        <v>539</v>
      </c>
      <c r="Q1093" s="299">
        <v>0.9</v>
      </c>
      <c r="R1093" s="299">
        <v>-3.7</v>
      </c>
      <c r="S1093" s="300">
        <v>80</v>
      </c>
      <c r="U1093" t="s">
        <v>554</v>
      </c>
      <c r="W1093" s="309"/>
      <c r="AB1093" s="309"/>
      <c r="AC1093" s="309">
        <v>14</v>
      </c>
      <c r="AD1093" s="309">
        <v>1.6E-2</v>
      </c>
      <c r="AE1093" s="309">
        <v>8.0000000000000002E-3</v>
      </c>
      <c r="AF1093" s="309">
        <v>0.01</v>
      </c>
      <c r="AG1093" s="309">
        <v>0.13</v>
      </c>
      <c r="AH1093" s="309" t="s">
        <v>498</v>
      </c>
      <c r="AI1093" s="309">
        <v>1.9</v>
      </c>
      <c r="AJ1093" s="309">
        <v>1E-3</v>
      </c>
      <c r="AK1093" s="309"/>
      <c r="AL1093" s="309"/>
      <c r="AM1093" s="309"/>
      <c r="AN1093" s="309"/>
      <c r="AO1093" s="309"/>
      <c r="AP1093" s="309"/>
      <c r="AQ1093" s="309"/>
      <c r="AR1093" s="309"/>
      <c r="AS1093" s="309"/>
      <c r="AT1093" s="309"/>
      <c r="AU1093" s="309"/>
      <c r="AV1093" s="309"/>
      <c r="AW1093" s="309"/>
      <c r="AX1093" s="309"/>
      <c r="AY1093" s="309"/>
      <c r="AZ1093" s="309"/>
      <c r="BA1093" s="309"/>
    </row>
    <row r="1094" spans="2:53" ht="15" customHeight="1">
      <c r="B1094" s="456"/>
      <c r="C1094" s="459"/>
      <c r="D1094" s="297" t="s">
        <v>510</v>
      </c>
      <c r="E1094" s="298">
        <v>0</v>
      </c>
      <c r="F1094" s="299">
        <v>20</v>
      </c>
      <c r="G1094" s="299">
        <v>18</v>
      </c>
      <c r="H1094" s="299">
        <v>38</v>
      </c>
      <c r="I1094" s="299">
        <v>0</v>
      </c>
      <c r="J1094" s="299">
        <v>22</v>
      </c>
      <c r="K1094" s="299">
        <v>15</v>
      </c>
      <c r="L1094" s="299">
        <v>0.18</v>
      </c>
      <c r="M1094" s="299">
        <v>2.3199999999999998</v>
      </c>
      <c r="N1094" s="299">
        <v>2.5</v>
      </c>
      <c r="O1094" s="299"/>
      <c r="P1094" s="299" t="s">
        <v>493</v>
      </c>
      <c r="Q1094" s="299">
        <v>1.2</v>
      </c>
      <c r="R1094" s="299">
        <v>-2.2999999999999998</v>
      </c>
      <c r="S1094" s="300">
        <v>74</v>
      </c>
      <c r="W1094" s="309"/>
      <c r="AC1094" s="309">
        <v>16</v>
      </c>
      <c r="AD1094" s="309">
        <v>1.2E-2</v>
      </c>
      <c r="AE1094" s="309">
        <v>8.0000000000000002E-3</v>
      </c>
      <c r="AF1094" s="309">
        <v>8.0000000000000002E-3</v>
      </c>
      <c r="AG1094" s="309">
        <v>0.14000000000000001</v>
      </c>
      <c r="AH1094" s="309" t="s">
        <v>498</v>
      </c>
      <c r="AI1094" s="309">
        <v>1.6</v>
      </c>
      <c r="AJ1094" s="309">
        <v>0</v>
      </c>
      <c r="AK1094" s="309"/>
      <c r="AL1094" s="309"/>
      <c r="AM1094" s="309"/>
      <c r="AN1094" s="309"/>
      <c r="AO1094" s="309"/>
      <c r="AP1094" s="309"/>
      <c r="AQ1094" s="309"/>
      <c r="AR1094" s="309"/>
      <c r="AS1094" s="309"/>
      <c r="AT1094" s="309"/>
      <c r="AU1094" s="309"/>
      <c r="AV1094" s="309"/>
      <c r="AW1094" s="309"/>
      <c r="AX1094" s="309"/>
      <c r="AY1094" s="309"/>
      <c r="AZ1094" s="309"/>
      <c r="BA1094" s="309"/>
    </row>
    <row r="1095" spans="2:53" ht="15" customHeight="1">
      <c r="B1095" s="456"/>
      <c r="C1095" s="459"/>
      <c r="D1095" s="297" t="s">
        <v>511</v>
      </c>
      <c r="E1095" s="298">
        <v>1</v>
      </c>
      <c r="F1095" s="299">
        <v>25</v>
      </c>
      <c r="G1095" s="299">
        <v>19</v>
      </c>
      <c r="H1095" s="299">
        <v>44</v>
      </c>
      <c r="I1095" s="299">
        <v>0</v>
      </c>
      <c r="J1095" s="299">
        <v>28</v>
      </c>
      <c r="K1095" s="299">
        <v>27</v>
      </c>
      <c r="L1095" s="299">
        <v>0.21</v>
      </c>
      <c r="M1095" s="299">
        <v>2.2599999999999998</v>
      </c>
      <c r="N1095" s="299">
        <v>2.4700000000000002</v>
      </c>
      <c r="O1095" s="299"/>
      <c r="P1095" s="299" t="s">
        <v>493</v>
      </c>
      <c r="Q1095" s="299">
        <v>1.4</v>
      </c>
      <c r="R1095" s="299">
        <v>-0.1</v>
      </c>
      <c r="S1095" s="300">
        <v>66</v>
      </c>
      <c r="W1095" s="309"/>
      <c r="AC1095" s="309">
        <v>15</v>
      </c>
      <c r="AD1095" s="309">
        <v>1.4E-2</v>
      </c>
      <c r="AE1095" s="309">
        <v>4.0000000000000001E-3</v>
      </c>
      <c r="AF1095" s="309">
        <v>1.2E-2</v>
      </c>
      <c r="AG1095" s="309">
        <v>0.14000000000000001</v>
      </c>
      <c r="AH1095" s="309" t="s">
        <v>498</v>
      </c>
      <c r="AI1095" s="309">
        <v>1.6</v>
      </c>
      <c r="AJ1095" s="309">
        <v>0</v>
      </c>
      <c r="AK1095" s="309"/>
      <c r="AL1095" s="309"/>
      <c r="AM1095" s="309"/>
      <c r="AN1095" s="309"/>
      <c r="AO1095" s="309"/>
      <c r="AP1095" s="309"/>
      <c r="AQ1095" s="309"/>
      <c r="AR1095" s="309"/>
      <c r="AS1095" s="309"/>
      <c r="AT1095" s="309"/>
      <c r="AU1095" s="309"/>
      <c r="AV1095" s="309"/>
      <c r="AW1095" s="309"/>
      <c r="AX1095" s="309"/>
      <c r="AY1095" s="309"/>
      <c r="AZ1095" s="309"/>
      <c r="BA1095" s="309"/>
    </row>
    <row r="1096" spans="2:53" ht="15" customHeight="1" thickBot="1">
      <c r="B1096" s="457"/>
      <c r="C1096" s="459"/>
      <c r="D1096" s="301" t="s">
        <v>512</v>
      </c>
      <c r="E1096" s="302">
        <v>1</v>
      </c>
      <c r="F1096" s="303">
        <v>13</v>
      </c>
      <c r="G1096" s="304">
        <v>19</v>
      </c>
      <c r="H1096" s="304">
        <v>32</v>
      </c>
      <c r="I1096" s="304">
        <v>6</v>
      </c>
      <c r="J1096" s="304">
        <v>32</v>
      </c>
      <c r="K1096" s="304">
        <v>25</v>
      </c>
      <c r="L1096" s="304">
        <v>0.25</v>
      </c>
      <c r="M1096" s="304">
        <v>2.15</v>
      </c>
      <c r="N1096" s="304">
        <v>2.4</v>
      </c>
      <c r="O1096" s="304"/>
      <c r="P1096" s="304" t="s">
        <v>498</v>
      </c>
      <c r="Q1096" s="304">
        <v>2.4</v>
      </c>
      <c r="R1096" s="304">
        <v>3.7</v>
      </c>
      <c r="S1096" s="305">
        <v>52</v>
      </c>
      <c r="W1096" s="309"/>
      <c r="AB1096" s="309"/>
      <c r="AC1096" s="309">
        <v>14</v>
      </c>
      <c r="AD1096" s="309">
        <v>1.7000000000000001E-2</v>
      </c>
      <c r="AE1096" s="309">
        <v>0</v>
      </c>
      <c r="AF1096" s="309">
        <v>1.7999999999999999E-2</v>
      </c>
      <c r="AG1096" s="309">
        <v>0.14000000000000001</v>
      </c>
      <c r="AH1096" s="309" t="s">
        <v>498</v>
      </c>
      <c r="AI1096" s="309">
        <v>1.1000000000000001</v>
      </c>
      <c r="AJ1096" s="309">
        <v>0</v>
      </c>
      <c r="AL1096" s="309"/>
      <c r="AO1096" s="309"/>
      <c r="AP1096" s="309"/>
      <c r="AQ1096" s="309"/>
      <c r="AR1096" s="309"/>
      <c r="AS1096" s="309"/>
      <c r="AT1096" s="309"/>
      <c r="AU1096" s="309"/>
      <c r="AV1096" s="309"/>
      <c r="AW1096" s="309"/>
      <c r="AX1096" s="309"/>
      <c r="AY1096" s="309"/>
      <c r="AZ1096" s="309"/>
      <c r="BA1096" s="309"/>
    </row>
    <row r="1097" spans="2:53" ht="15" customHeight="1">
      <c r="B1097" s="461"/>
      <c r="C1097" s="459"/>
      <c r="D1097" s="306" t="s">
        <v>514</v>
      </c>
      <c r="E1097" s="307">
        <v>1</v>
      </c>
      <c r="F1097" s="308">
        <v>5</v>
      </c>
      <c r="G1097" s="295">
        <v>16</v>
      </c>
      <c r="H1097" s="295">
        <v>21</v>
      </c>
      <c r="I1097" s="295">
        <v>18</v>
      </c>
      <c r="J1097" s="295">
        <v>22</v>
      </c>
      <c r="K1097" s="295">
        <v>15</v>
      </c>
      <c r="L1097" s="295">
        <v>0.15</v>
      </c>
      <c r="M1097" s="295">
        <v>2.0099999999999998</v>
      </c>
      <c r="N1097" s="295">
        <v>2.16</v>
      </c>
      <c r="O1097" s="295"/>
      <c r="P1097" s="295" t="s">
        <v>493</v>
      </c>
      <c r="Q1097" s="295">
        <v>1.9</v>
      </c>
      <c r="R1097" s="295">
        <v>7.8</v>
      </c>
      <c r="S1097" s="296">
        <v>42</v>
      </c>
      <c r="W1097" s="309"/>
      <c r="AB1097" s="309"/>
      <c r="AC1097" s="309">
        <v>14</v>
      </c>
      <c r="AD1097" s="309">
        <v>1.2E-2</v>
      </c>
      <c r="AE1097" s="309">
        <v>1E-3</v>
      </c>
      <c r="AF1097" s="309">
        <v>1.6E-2</v>
      </c>
      <c r="AG1097" s="309">
        <v>0.13</v>
      </c>
      <c r="AH1097" s="309" t="s">
        <v>498</v>
      </c>
      <c r="AI1097" s="309">
        <v>2</v>
      </c>
      <c r="AJ1097" s="309">
        <v>0</v>
      </c>
      <c r="AL1097" s="309"/>
      <c r="AO1097" s="309"/>
      <c r="AP1097" s="309"/>
      <c r="AQ1097" s="309"/>
      <c r="AR1097" s="309"/>
      <c r="AS1097" s="309"/>
      <c r="AT1097" s="309"/>
      <c r="AU1097" s="309"/>
      <c r="AV1097" s="309"/>
      <c r="AW1097" s="309"/>
      <c r="AX1097" s="309"/>
      <c r="AY1097" s="309"/>
      <c r="AZ1097" s="309"/>
      <c r="BA1097" s="309"/>
    </row>
    <row r="1098" spans="2:53" ht="15" customHeight="1">
      <c r="B1098" s="461"/>
      <c r="C1098" s="459"/>
      <c r="D1098" s="297" t="s">
        <v>516</v>
      </c>
      <c r="E1098" s="298">
        <v>1</v>
      </c>
      <c r="F1098" s="299">
        <v>5</v>
      </c>
      <c r="G1098" s="299">
        <v>21</v>
      </c>
      <c r="H1098" s="299">
        <v>26</v>
      </c>
      <c r="I1098" s="299">
        <v>21</v>
      </c>
      <c r="J1098" s="299">
        <v>29</v>
      </c>
      <c r="K1098" s="299">
        <v>16</v>
      </c>
      <c r="L1098" s="299">
        <v>0.13</v>
      </c>
      <c r="M1098" s="299">
        <v>1.94</v>
      </c>
      <c r="N1098" s="299">
        <v>2.0699999999999998</v>
      </c>
      <c r="O1098" s="299"/>
      <c r="P1098" s="299" t="s">
        <v>498</v>
      </c>
      <c r="Q1098" s="299">
        <v>2.2000000000000002</v>
      </c>
      <c r="R1098" s="299">
        <v>9</v>
      </c>
      <c r="S1098" s="300">
        <v>36</v>
      </c>
      <c r="W1098" s="309"/>
      <c r="AB1098" s="309"/>
      <c r="AC1098" s="309">
        <v>11</v>
      </c>
      <c r="AD1098" s="309">
        <v>1.7999999999999999E-2</v>
      </c>
      <c r="AE1098" s="309">
        <v>0</v>
      </c>
      <c r="AF1098" s="309">
        <v>1.9E-2</v>
      </c>
      <c r="AG1098" s="309">
        <v>0.14000000000000001</v>
      </c>
      <c r="AH1098" s="309" t="s">
        <v>539</v>
      </c>
      <c r="AI1098" s="309">
        <v>0.9</v>
      </c>
      <c r="AJ1098" s="309">
        <v>0</v>
      </c>
      <c r="AL1098" s="309"/>
      <c r="AO1098" s="309"/>
      <c r="AP1098" s="309"/>
      <c r="AQ1098" s="309"/>
      <c r="AR1098" s="309"/>
      <c r="AS1098" s="309"/>
      <c r="AT1098" s="309"/>
      <c r="AU1098" s="309"/>
      <c r="AV1098" s="309"/>
      <c r="AW1098" s="309"/>
      <c r="AX1098" s="309"/>
      <c r="AY1098" s="309"/>
      <c r="AZ1098" s="309"/>
      <c r="BA1098" s="309"/>
    </row>
    <row r="1099" spans="2:53" ht="15" customHeight="1">
      <c r="B1099" s="461"/>
      <c r="C1099" s="459"/>
      <c r="D1099" s="297" t="s">
        <v>517</v>
      </c>
      <c r="E1099" s="298">
        <v>1</v>
      </c>
      <c r="F1099" s="299">
        <v>1</v>
      </c>
      <c r="G1099" s="299">
        <v>7</v>
      </c>
      <c r="H1099" s="299">
        <v>8</v>
      </c>
      <c r="I1099" s="299">
        <v>37</v>
      </c>
      <c r="J1099" s="299">
        <v>10</v>
      </c>
      <c r="K1099" s="299">
        <v>7</v>
      </c>
      <c r="L1099" s="299">
        <v>0.09</v>
      </c>
      <c r="M1099" s="299">
        <v>1.9</v>
      </c>
      <c r="N1099" s="299">
        <v>1.99</v>
      </c>
      <c r="O1099" s="299"/>
      <c r="P1099" s="299" t="s">
        <v>498</v>
      </c>
      <c r="Q1099" s="299">
        <v>3.3</v>
      </c>
      <c r="R1099" s="299">
        <v>9.4</v>
      </c>
      <c r="S1099" s="300">
        <v>30</v>
      </c>
      <c r="W1099" s="309"/>
      <c r="AB1099" s="309"/>
      <c r="AC1099" s="309">
        <v>15</v>
      </c>
      <c r="AD1099" s="309">
        <v>2.1999999999999999E-2</v>
      </c>
      <c r="AE1099" s="309">
        <v>0</v>
      </c>
      <c r="AF1099" s="309">
        <v>3.7999999999999999E-2</v>
      </c>
      <c r="AG1099" s="309">
        <v>0.18</v>
      </c>
      <c r="AH1099" s="309" t="s">
        <v>493</v>
      </c>
      <c r="AI1099" s="309">
        <v>1.2</v>
      </c>
      <c r="AJ1099" s="309">
        <v>0</v>
      </c>
      <c r="AL1099" s="309"/>
      <c r="AO1099" s="309"/>
      <c r="AP1099" s="309"/>
      <c r="AQ1099" s="309"/>
      <c r="AR1099" s="309"/>
      <c r="AS1099" s="309"/>
      <c r="AT1099" s="309"/>
      <c r="AU1099" s="309"/>
      <c r="AV1099" s="309"/>
      <c r="AW1099" s="309"/>
      <c r="AX1099" s="309"/>
      <c r="AY1099" s="309"/>
      <c r="AZ1099" s="309"/>
      <c r="BA1099" s="309"/>
    </row>
    <row r="1100" spans="2:53" ht="15" customHeight="1">
      <c r="B1100" s="461"/>
      <c r="C1100" s="459"/>
      <c r="D1100" s="297" t="s">
        <v>519</v>
      </c>
      <c r="E1100" s="298">
        <v>1</v>
      </c>
      <c r="F1100" s="299">
        <v>0</v>
      </c>
      <c r="G1100" s="299">
        <v>5</v>
      </c>
      <c r="H1100" s="299">
        <v>5</v>
      </c>
      <c r="I1100" s="299">
        <v>39</v>
      </c>
      <c r="J1100" s="299">
        <v>12</v>
      </c>
      <c r="K1100" s="299">
        <v>7</v>
      </c>
      <c r="L1100" s="299">
        <v>0.08</v>
      </c>
      <c r="M1100" s="299">
        <v>1.89</v>
      </c>
      <c r="N1100" s="299">
        <v>1.97</v>
      </c>
      <c r="O1100" s="299"/>
      <c r="P1100" s="299" t="s">
        <v>498</v>
      </c>
      <c r="Q1100" s="299">
        <v>2.1</v>
      </c>
      <c r="R1100" s="299">
        <v>9.5</v>
      </c>
      <c r="S1100" s="300">
        <v>29</v>
      </c>
      <c r="W1100" s="309"/>
      <c r="AB1100" s="309"/>
      <c r="AC1100" s="309">
        <v>27</v>
      </c>
      <c r="AD1100" s="309">
        <v>2.8000000000000001E-2</v>
      </c>
      <c r="AE1100" s="309">
        <v>0</v>
      </c>
      <c r="AF1100" s="309">
        <v>4.3999999999999997E-2</v>
      </c>
      <c r="AG1100" s="309">
        <v>0.21</v>
      </c>
      <c r="AH1100" s="309" t="s">
        <v>493</v>
      </c>
      <c r="AI1100" s="309">
        <v>1.4</v>
      </c>
      <c r="AJ1100" s="309">
        <v>1E-3</v>
      </c>
      <c r="AL1100" s="309"/>
      <c r="AP1100" s="309"/>
      <c r="AQ1100" s="309"/>
      <c r="AR1100" s="309"/>
      <c r="AS1100" s="309"/>
      <c r="AT1100" s="309"/>
      <c r="AU1100" s="309"/>
      <c r="AV1100" s="309"/>
      <c r="AW1100" s="309"/>
      <c r="AX1100" s="309"/>
      <c r="AY1100" s="309"/>
      <c r="AZ1100" s="309"/>
      <c r="BA1100" s="309"/>
    </row>
    <row r="1101" spans="2:53" ht="15" customHeight="1">
      <c r="B1101" s="461"/>
      <c r="C1101" s="459"/>
      <c r="D1101" s="297" t="s">
        <v>520</v>
      </c>
      <c r="E1101" s="298">
        <v>1</v>
      </c>
      <c r="F1101" s="299">
        <v>0</v>
      </c>
      <c r="G1101" s="299">
        <v>4</v>
      </c>
      <c r="H1101" s="299">
        <v>4</v>
      </c>
      <c r="I1101" s="299">
        <v>42</v>
      </c>
      <c r="J1101" s="299">
        <v>19</v>
      </c>
      <c r="K1101" s="299">
        <v>10</v>
      </c>
      <c r="L1101" s="299">
        <v>0.08</v>
      </c>
      <c r="M1101" s="299">
        <v>1.89</v>
      </c>
      <c r="N1101" s="299">
        <v>1.97</v>
      </c>
      <c r="O1101" s="299"/>
      <c r="P1101" s="299" t="s">
        <v>498</v>
      </c>
      <c r="Q1101" s="299">
        <v>4.5</v>
      </c>
      <c r="R1101" s="299">
        <v>8.5</v>
      </c>
      <c r="S1101" s="300">
        <v>29</v>
      </c>
      <c r="W1101" s="309"/>
      <c r="AB1101" s="309"/>
      <c r="AC1101" s="309">
        <v>25</v>
      </c>
      <c r="AD1101" s="309">
        <v>3.2000000000000001E-2</v>
      </c>
      <c r="AE1101" s="309">
        <v>6.0000000000000001E-3</v>
      </c>
      <c r="AF1101" s="309">
        <v>3.2000000000000001E-2</v>
      </c>
      <c r="AG1101" s="309">
        <v>0.25</v>
      </c>
      <c r="AH1101" s="309" t="s">
        <v>498</v>
      </c>
      <c r="AI1101" s="309">
        <v>2.4</v>
      </c>
      <c r="AJ1101" s="309">
        <v>1E-3</v>
      </c>
      <c r="AL1101" s="309"/>
      <c r="AP1101" s="309"/>
      <c r="AQ1101" s="309"/>
      <c r="AR1101" s="309"/>
      <c r="AS1101" s="309"/>
      <c r="AT1101" s="309"/>
      <c r="AU1101" s="309"/>
      <c r="AV1101" s="309"/>
      <c r="AW1101" s="309"/>
      <c r="AX1101" s="309"/>
      <c r="AY1101" s="309"/>
      <c r="AZ1101" s="309"/>
      <c r="BA1101" s="309"/>
    </row>
    <row r="1102" spans="2:53" ht="15" customHeight="1">
      <c r="B1102" s="461"/>
      <c r="C1102" s="459"/>
      <c r="D1102" s="297" t="s">
        <v>521</v>
      </c>
      <c r="E1102" s="298">
        <v>1</v>
      </c>
      <c r="F1102" s="299">
        <v>0</v>
      </c>
      <c r="G1102" s="299">
        <v>5</v>
      </c>
      <c r="H1102" s="299">
        <v>5</v>
      </c>
      <c r="I1102" s="299">
        <v>38</v>
      </c>
      <c r="J1102" s="299">
        <v>13</v>
      </c>
      <c r="K1102" s="299">
        <v>8</v>
      </c>
      <c r="L1102" s="299">
        <v>0.1</v>
      </c>
      <c r="M1102" s="299">
        <v>1.89</v>
      </c>
      <c r="N1102" s="299">
        <v>1.99</v>
      </c>
      <c r="O1102" s="299"/>
      <c r="P1102" s="299" t="s">
        <v>498</v>
      </c>
      <c r="Q1102" s="299">
        <v>4.4000000000000004</v>
      </c>
      <c r="R1102" s="299">
        <v>7</v>
      </c>
      <c r="S1102" s="300">
        <v>34</v>
      </c>
      <c r="W1102" s="309"/>
      <c r="AB1102" s="309"/>
      <c r="AC1102" s="309">
        <v>15</v>
      </c>
      <c r="AD1102" s="309">
        <v>2.1999999999999999E-2</v>
      </c>
      <c r="AE1102" s="309">
        <v>1.7999999999999999E-2</v>
      </c>
      <c r="AF1102" s="309">
        <v>2.1000000000000001E-2</v>
      </c>
      <c r="AG1102" s="309">
        <v>0.15</v>
      </c>
      <c r="AH1102" s="309" t="s">
        <v>493</v>
      </c>
      <c r="AI1102" s="309">
        <v>1.9</v>
      </c>
      <c r="AJ1102" s="309">
        <v>1E-3</v>
      </c>
      <c r="AL1102" s="309"/>
    </row>
    <row r="1103" spans="2:53" ht="15" customHeight="1">
      <c r="B1103" s="461"/>
      <c r="C1103" s="459"/>
      <c r="D1103" s="297" t="s">
        <v>522</v>
      </c>
      <c r="E1103" s="298">
        <v>1</v>
      </c>
      <c r="F1103" s="299">
        <v>0</v>
      </c>
      <c r="G1103" s="299">
        <v>6</v>
      </c>
      <c r="H1103" s="299">
        <v>6</v>
      </c>
      <c r="I1103" s="299">
        <v>36</v>
      </c>
      <c r="J1103" s="299">
        <v>16</v>
      </c>
      <c r="K1103" s="299">
        <v>14</v>
      </c>
      <c r="L1103" s="299">
        <v>7.0000000000000007E-2</v>
      </c>
      <c r="M1103" s="299">
        <v>1.89</v>
      </c>
      <c r="N1103" s="299">
        <v>1.96</v>
      </c>
      <c r="O1103" s="299"/>
      <c r="P1103" s="299" t="s">
        <v>498</v>
      </c>
      <c r="Q1103" s="299">
        <v>4</v>
      </c>
      <c r="R1103" s="299">
        <v>4.5</v>
      </c>
      <c r="S1103" s="300">
        <v>37</v>
      </c>
      <c r="W1103" s="309"/>
      <c r="AB1103" s="309"/>
      <c r="AC1103" s="309">
        <v>16</v>
      </c>
      <c r="AD1103" s="309">
        <v>2.9000000000000001E-2</v>
      </c>
      <c r="AE1103" s="309">
        <v>2.1000000000000001E-2</v>
      </c>
      <c r="AF1103" s="309">
        <v>2.5999999999999999E-2</v>
      </c>
      <c r="AG1103" s="309">
        <v>0.13</v>
      </c>
      <c r="AH1103" s="309" t="s">
        <v>498</v>
      </c>
      <c r="AI1103" s="309">
        <v>2.2000000000000002</v>
      </c>
      <c r="AJ1103" s="309">
        <v>1E-3</v>
      </c>
      <c r="AL1103" s="309"/>
    </row>
    <row r="1104" spans="2:53" ht="15" customHeight="1">
      <c r="B1104" s="461"/>
      <c r="C1104" s="459"/>
      <c r="D1104" s="297" t="s">
        <v>523</v>
      </c>
      <c r="E1104" s="298">
        <v>1</v>
      </c>
      <c r="F1104" s="299">
        <v>0</v>
      </c>
      <c r="G1104" s="299">
        <v>6</v>
      </c>
      <c r="H1104" s="299">
        <v>6</v>
      </c>
      <c r="I1104" s="299">
        <v>36</v>
      </c>
      <c r="J1104" s="299">
        <v>19</v>
      </c>
      <c r="K1104" s="299">
        <v>13</v>
      </c>
      <c r="L1104" s="299">
        <v>0.09</v>
      </c>
      <c r="M1104" s="299">
        <v>1.9</v>
      </c>
      <c r="N1104" s="299">
        <v>1.99</v>
      </c>
      <c r="O1104" s="299"/>
      <c r="P1104" s="299" t="s">
        <v>498</v>
      </c>
      <c r="Q1104" s="299">
        <v>3.6</v>
      </c>
      <c r="R1104" s="299">
        <v>3.4</v>
      </c>
      <c r="S1104" s="300">
        <v>42</v>
      </c>
      <c r="W1104" s="309"/>
      <c r="AB1104" s="309"/>
      <c r="AC1104" s="309">
        <v>7</v>
      </c>
      <c r="AD1104" s="309">
        <v>0.01</v>
      </c>
      <c r="AE1104" s="309">
        <v>3.6999999999999998E-2</v>
      </c>
      <c r="AF1104" s="309">
        <v>8.0000000000000002E-3</v>
      </c>
      <c r="AG1104" s="309">
        <v>0.09</v>
      </c>
      <c r="AH1104" s="309" t="s">
        <v>498</v>
      </c>
      <c r="AI1104" s="309">
        <v>3.3</v>
      </c>
      <c r="AJ1104" s="309">
        <v>1E-3</v>
      </c>
      <c r="AL1104" s="309"/>
    </row>
    <row r="1105" spans="2:38" ht="15" customHeight="1">
      <c r="B1105" s="461"/>
      <c r="C1105" s="459"/>
      <c r="D1105" s="297" t="s">
        <v>524</v>
      </c>
      <c r="E1105" s="298">
        <v>1</v>
      </c>
      <c r="F1105" s="299">
        <v>0</v>
      </c>
      <c r="G1105" s="299">
        <v>5</v>
      </c>
      <c r="H1105" s="299">
        <v>5</v>
      </c>
      <c r="I1105" s="299">
        <v>36</v>
      </c>
      <c r="J1105" s="299">
        <v>12</v>
      </c>
      <c r="K1105" s="299">
        <v>13</v>
      </c>
      <c r="L1105" s="299">
        <v>7.0000000000000007E-2</v>
      </c>
      <c r="M1105" s="299">
        <v>1.91</v>
      </c>
      <c r="N1105" s="299">
        <v>1.98</v>
      </c>
      <c r="O1105" s="299"/>
      <c r="P1105" s="299" t="s">
        <v>498</v>
      </c>
      <c r="Q1105" s="299">
        <v>3.4</v>
      </c>
      <c r="R1105" s="299">
        <v>2.7</v>
      </c>
      <c r="S1105" s="300">
        <v>47</v>
      </c>
      <c r="W1105" s="309"/>
      <c r="AB1105" s="309"/>
      <c r="AC1105" s="309">
        <v>7</v>
      </c>
      <c r="AD1105" s="309">
        <v>1.2E-2</v>
      </c>
      <c r="AE1105" s="309">
        <v>3.9E-2</v>
      </c>
      <c r="AF1105" s="309">
        <v>5.0000000000000001E-3</v>
      </c>
      <c r="AG1105" s="309">
        <v>0.08</v>
      </c>
      <c r="AH1105" s="309" t="s">
        <v>498</v>
      </c>
      <c r="AI1105" s="309">
        <v>2.1</v>
      </c>
      <c r="AJ1105" s="309">
        <v>1E-3</v>
      </c>
      <c r="AL1105" s="309"/>
    </row>
    <row r="1106" spans="2:38" ht="15" customHeight="1">
      <c r="B1106" s="461"/>
      <c r="C1106" s="459"/>
      <c r="D1106" s="297" t="s">
        <v>525</v>
      </c>
      <c r="E1106" s="298">
        <v>1</v>
      </c>
      <c r="F1106" s="299">
        <v>0</v>
      </c>
      <c r="G1106" s="299">
        <v>5</v>
      </c>
      <c r="H1106" s="299">
        <v>5</v>
      </c>
      <c r="I1106" s="299">
        <v>35</v>
      </c>
      <c r="J1106" s="299">
        <v>27</v>
      </c>
      <c r="K1106" s="299">
        <v>13</v>
      </c>
      <c r="L1106" s="299">
        <v>0.06</v>
      </c>
      <c r="M1106" s="299">
        <v>1.92</v>
      </c>
      <c r="N1106" s="299">
        <v>1.98</v>
      </c>
      <c r="O1106" s="299"/>
      <c r="P1106" s="299" t="s">
        <v>498</v>
      </c>
      <c r="Q1106" s="299">
        <v>2.9</v>
      </c>
      <c r="R1106" s="299">
        <v>2</v>
      </c>
      <c r="S1106" s="300">
        <v>49</v>
      </c>
      <c r="W1106" s="309"/>
      <c r="AB1106" s="309"/>
      <c r="AC1106" s="309">
        <v>10</v>
      </c>
      <c r="AD1106" s="309">
        <v>1.9E-2</v>
      </c>
      <c r="AE1106" s="309">
        <v>4.2000000000000003E-2</v>
      </c>
      <c r="AF1106" s="309">
        <v>4.0000000000000001E-3</v>
      </c>
      <c r="AG1106" s="309">
        <v>0.08</v>
      </c>
      <c r="AH1106" s="309" t="s">
        <v>498</v>
      </c>
      <c r="AI1106" s="309">
        <v>4.5</v>
      </c>
      <c r="AJ1106" s="309">
        <v>1E-3</v>
      </c>
      <c r="AL1106" s="309"/>
    </row>
    <row r="1107" spans="2:38" ht="15" customHeight="1">
      <c r="B1107" s="461"/>
      <c r="C1107" s="459"/>
      <c r="D1107" s="297" t="s">
        <v>526</v>
      </c>
      <c r="E1107" s="298">
        <v>1</v>
      </c>
      <c r="F1107" s="299">
        <v>0</v>
      </c>
      <c r="G1107" s="299">
        <v>6</v>
      </c>
      <c r="H1107" s="299">
        <v>6</v>
      </c>
      <c r="I1107" s="299">
        <v>33</v>
      </c>
      <c r="J1107" s="299">
        <v>15</v>
      </c>
      <c r="K1107" s="299">
        <v>13</v>
      </c>
      <c r="L1107" s="299">
        <v>0.08</v>
      </c>
      <c r="M1107" s="299">
        <v>1.93</v>
      </c>
      <c r="N1107" s="299">
        <v>2.0099999999999998</v>
      </c>
      <c r="O1107" s="299"/>
      <c r="P1107" s="299" t="s">
        <v>498</v>
      </c>
      <c r="Q1107" s="299">
        <v>1.5</v>
      </c>
      <c r="R1107" s="299">
        <v>0.9</v>
      </c>
      <c r="S1107" s="300">
        <v>52</v>
      </c>
      <c r="W1107" s="309"/>
      <c r="AB1107" s="309"/>
      <c r="AC1107" s="309">
        <v>8</v>
      </c>
      <c r="AD1107" s="309">
        <v>1.2999999999999999E-2</v>
      </c>
      <c r="AE1107" s="309">
        <v>3.7999999999999999E-2</v>
      </c>
      <c r="AF1107" s="309">
        <v>5.0000000000000001E-3</v>
      </c>
      <c r="AG1107" s="309">
        <v>0.1</v>
      </c>
      <c r="AH1107" s="309" t="s">
        <v>498</v>
      </c>
      <c r="AI1107" s="309">
        <v>4.4000000000000004</v>
      </c>
      <c r="AJ1107" s="309">
        <v>1E-3</v>
      </c>
      <c r="AL1107" s="309"/>
    </row>
    <row r="1108" spans="2:38" ht="15" customHeight="1">
      <c r="B1108" s="461"/>
      <c r="C1108" s="459"/>
      <c r="D1108" s="297" t="s">
        <v>527</v>
      </c>
      <c r="E1108" s="298">
        <v>1</v>
      </c>
      <c r="F1108" s="299">
        <v>0</v>
      </c>
      <c r="G1108" s="299">
        <v>9</v>
      </c>
      <c r="H1108" s="299">
        <v>9</v>
      </c>
      <c r="I1108" s="299">
        <v>28</v>
      </c>
      <c r="J1108" s="299">
        <v>20</v>
      </c>
      <c r="K1108" s="299">
        <v>19</v>
      </c>
      <c r="L1108" s="299">
        <v>0.1</v>
      </c>
      <c r="M1108" s="299">
        <v>1.92</v>
      </c>
      <c r="N1108" s="299">
        <v>2.02</v>
      </c>
      <c r="O1108" s="299"/>
      <c r="P1108" s="299" t="s">
        <v>493</v>
      </c>
      <c r="Q1108" s="299">
        <v>1.2</v>
      </c>
      <c r="R1108" s="299">
        <v>-0.6</v>
      </c>
      <c r="S1108" s="300">
        <v>54</v>
      </c>
      <c r="W1108" s="309"/>
      <c r="AB1108" s="309"/>
      <c r="AC1108" s="309">
        <v>14</v>
      </c>
      <c r="AD1108" s="309">
        <v>1.6E-2</v>
      </c>
      <c r="AE1108" s="309">
        <v>3.5999999999999997E-2</v>
      </c>
      <c r="AF1108" s="309">
        <v>6.0000000000000001E-3</v>
      </c>
      <c r="AG1108" s="309">
        <v>7.0000000000000007E-2</v>
      </c>
      <c r="AH1108" s="309" t="s">
        <v>498</v>
      </c>
      <c r="AI1108" s="309">
        <v>4</v>
      </c>
      <c r="AJ1108" s="309">
        <v>1E-3</v>
      </c>
      <c r="AL1108" s="309"/>
    </row>
    <row r="1109" spans="2:38" ht="15" customHeight="1">
      <c r="B1109" s="461"/>
      <c r="C1109" s="459"/>
      <c r="D1109" s="297" t="s">
        <v>528</v>
      </c>
      <c r="E1109" s="298">
        <v>1</v>
      </c>
      <c r="F1109" s="299">
        <v>0</v>
      </c>
      <c r="G1109" s="299">
        <v>12</v>
      </c>
      <c r="H1109" s="299">
        <v>12</v>
      </c>
      <c r="I1109" s="299">
        <v>22</v>
      </c>
      <c r="J1109" s="299">
        <v>19</v>
      </c>
      <c r="K1109" s="299">
        <v>14</v>
      </c>
      <c r="L1109" s="299">
        <v>0.11</v>
      </c>
      <c r="M1109" s="299">
        <v>1.98</v>
      </c>
      <c r="N1109" s="299">
        <v>2.09</v>
      </c>
      <c r="O1109" s="299"/>
      <c r="P1109" s="299" t="s">
        <v>493</v>
      </c>
      <c r="Q1109" s="299">
        <v>1.7</v>
      </c>
      <c r="R1109" s="299">
        <v>-2.2000000000000002</v>
      </c>
      <c r="S1109" s="300">
        <v>61</v>
      </c>
      <c r="W1109" s="309"/>
      <c r="AB1109" s="309"/>
      <c r="AC1109" s="309">
        <v>13</v>
      </c>
      <c r="AD1109" s="309">
        <v>1.9E-2</v>
      </c>
      <c r="AE1109" s="309">
        <v>3.5999999999999997E-2</v>
      </c>
      <c r="AF1109" s="309">
        <v>6.0000000000000001E-3</v>
      </c>
      <c r="AG1109" s="309">
        <v>0.09</v>
      </c>
      <c r="AH1109" s="309" t="s">
        <v>498</v>
      </c>
      <c r="AI1109" s="309">
        <v>3.6</v>
      </c>
      <c r="AJ1109" s="309">
        <v>1E-3</v>
      </c>
      <c r="AL1109" s="309"/>
    </row>
    <row r="1110" spans="2:38" ht="15" customHeight="1">
      <c r="B1110" s="461"/>
      <c r="C1110" s="460"/>
      <c r="D1110" s="297" t="s">
        <v>529</v>
      </c>
      <c r="E1110" s="298">
        <v>1</v>
      </c>
      <c r="F1110" s="299">
        <v>0</v>
      </c>
      <c r="G1110" s="299">
        <v>7</v>
      </c>
      <c r="H1110" s="299">
        <v>7</v>
      </c>
      <c r="I1110" s="299">
        <v>27</v>
      </c>
      <c r="J1110" s="299">
        <v>35</v>
      </c>
      <c r="K1110" s="299">
        <v>36</v>
      </c>
      <c r="L1110" s="299">
        <v>0.12</v>
      </c>
      <c r="M1110" s="299">
        <v>2</v>
      </c>
      <c r="N1110" s="299">
        <v>2.12</v>
      </c>
      <c r="O1110" s="299"/>
      <c r="P1110" s="299" t="s">
        <v>493</v>
      </c>
      <c r="Q1110" s="299">
        <v>1.2</v>
      </c>
      <c r="R1110" s="299">
        <v>-2.5</v>
      </c>
      <c r="S1110" s="300">
        <v>61</v>
      </c>
      <c r="W1110" s="309"/>
      <c r="AB1110" s="309"/>
      <c r="AC1110" s="309">
        <v>13</v>
      </c>
      <c r="AD1110" s="309">
        <v>1.2E-2</v>
      </c>
      <c r="AE1110" s="309">
        <v>3.5999999999999997E-2</v>
      </c>
      <c r="AF1110" s="309">
        <v>5.0000000000000001E-3</v>
      </c>
      <c r="AG1110" s="309">
        <v>7.0000000000000007E-2</v>
      </c>
      <c r="AH1110" s="309" t="s">
        <v>498</v>
      </c>
      <c r="AI1110" s="309">
        <v>3.4</v>
      </c>
      <c r="AJ1110" s="309">
        <v>1E-3</v>
      </c>
      <c r="AL1110" s="309"/>
    </row>
    <row r="1111" spans="2:38" ht="15" customHeight="1">
      <c r="B1111" s="461"/>
      <c r="C1111" s="458">
        <v>42755</v>
      </c>
      <c r="D1111" s="297" t="s">
        <v>492</v>
      </c>
      <c r="E1111" s="298">
        <v>1</v>
      </c>
      <c r="F1111" s="299">
        <v>0</v>
      </c>
      <c r="G1111" s="299">
        <v>9</v>
      </c>
      <c r="H1111" s="299">
        <v>9</v>
      </c>
      <c r="I1111" s="299">
        <v>21</v>
      </c>
      <c r="J1111" s="299">
        <v>61</v>
      </c>
      <c r="K1111" s="299">
        <v>46</v>
      </c>
      <c r="L1111" s="299">
        <v>0.15</v>
      </c>
      <c r="M1111" s="299">
        <v>1.98</v>
      </c>
      <c r="N1111" s="299">
        <v>2.13</v>
      </c>
      <c r="O1111" s="299"/>
      <c r="P1111" s="299" t="s">
        <v>506</v>
      </c>
      <c r="Q1111" s="299">
        <v>1.3</v>
      </c>
      <c r="R1111" s="299">
        <v>-2.2000000000000002</v>
      </c>
      <c r="S1111" s="300">
        <v>59</v>
      </c>
      <c r="W1111" s="309"/>
      <c r="AB1111" s="309"/>
      <c r="AC1111" s="309">
        <v>13</v>
      </c>
      <c r="AD1111" s="309">
        <v>2.7E-2</v>
      </c>
      <c r="AE1111" s="309">
        <v>3.5000000000000003E-2</v>
      </c>
      <c r="AF1111" s="309">
        <v>5.0000000000000001E-3</v>
      </c>
      <c r="AG1111" s="309">
        <v>0.06</v>
      </c>
      <c r="AH1111" s="309" t="s">
        <v>498</v>
      </c>
      <c r="AI1111" s="309">
        <v>2.9</v>
      </c>
      <c r="AJ1111" s="309">
        <v>1E-3</v>
      </c>
      <c r="AL1111" s="309"/>
    </row>
    <row r="1112" spans="2:38" ht="15" customHeight="1">
      <c r="B1112" s="461"/>
      <c r="C1112" s="459"/>
      <c r="D1112" s="297" t="s">
        <v>495</v>
      </c>
      <c r="E1112" s="298">
        <v>1</v>
      </c>
      <c r="F1112" s="299">
        <v>0</v>
      </c>
      <c r="G1112" s="299">
        <v>8</v>
      </c>
      <c r="H1112" s="299">
        <v>8</v>
      </c>
      <c r="I1112" s="299">
        <v>18</v>
      </c>
      <c r="J1112" s="299">
        <v>18</v>
      </c>
      <c r="K1112" s="299">
        <v>17</v>
      </c>
      <c r="L1112" s="299">
        <v>0.13</v>
      </c>
      <c r="M1112" s="299">
        <v>2.1</v>
      </c>
      <c r="N1112" s="299">
        <v>2.23</v>
      </c>
      <c r="O1112" s="299"/>
      <c r="P1112" s="299" t="s">
        <v>493</v>
      </c>
      <c r="Q1112" s="299">
        <v>2.2000000000000002</v>
      </c>
      <c r="R1112" s="299">
        <v>-3.9</v>
      </c>
      <c r="S1112" s="300">
        <v>59</v>
      </c>
      <c r="W1112" s="309"/>
      <c r="X1112" s="309"/>
      <c r="AB1112" s="309"/>
      <c r="AC1112" s="309">
        <v>13</v>
      </c>
      <c r="AD1112" s="309">
        <v>1.4999999999999999E-2</v>
      </c>
      <c r="AE1112" s="309">
        <v>3.3000000000000002E-2</v>
      </c>
      <c r="AF1112" s="309">
        <v>6.0000000000000001E-3</v>
      </c>
      <c r="AG1112" s="309">
        <v>0.08</v>
      </c>
      <c r="AH1112" s="309" t="s">
        <v>498</v>
      </c>
      <c r="AI1112" s="309">
        <v>1.5</v>
      </c>
      <c r="AJ1112" s="309">
        <v>1E-3</v>
      </c>
      <c r="AL1112" s="309"/>
    </row>
    <row r="1113" spans="2:38" ht="15" customHeight="1">
      <c r="B1113" s="461"/>
      <c r="C1113" s="459"/>
      <c r="D1113" s="297" t="s">
        <v>497</v>
      </c>
      <c r="E1113" s="298">
        <v>1</v>
      </c>
      <c r="F1113" s="299">
        <v>0</v>
      </c>
      <c r="G1113" s="299">
        <v>4</v>
      </c>
      <c r="H1113" s="299">
        <v>4</v>
      </c>
      <c r="I1113" s="299">
        <v>23</v>
      </c>
      <c r="J1113" s="299">
        <v>16</v>
      </c>
      <c r="K1113" s="299">
        <v>18</v>
      </c>
      <c r="L1113" s="299">
        <v>0.1</v>
      </c>
      <c r="M1113" s="299">
        <v>1.98</v>
      </c>
      <c r="N1113" s="299">
        <v>2.08</v>
      </c>
      <c r="O1113" s="299"/>
      <c r="P1113" s="299" t="s">
        <v>493</v>
      </c>
      <c r="Q1113" s="299">
        <v>1.8</v>
      </c>
      <c r="R1113" s="299">
        <v>-2.1</v>
      </c>
      <c r="S1113" s="300">
        <v>58</v>
      </c>
      <c r="W1113" s="309"/>
      <c r="X1113" s="309"/>
      <c r="AB1113" s="309"/>
      <c r="AC1113" s="309">
        <v>19</v>
      </c>
      <c r="AD1113" s="309">
        <v>0.02</v>
      </c>
      <c r="AE1113" s="309">
        <v>2.8000000000000001E-2</v>
      </c>
      <c r="AF1113" s="309">
        <v>8.9999999999999993E-3</v>
      </c>
      <c r="AG1113" s="309">
        <v>0.1</v>
      </c>
      <c r="AH1113" s="309" t="s">
        <v>493</v>
      </c>
      <c r="AI1113" s="309">
        <v>1.2</v>
      </c>
      <c r="AJ1113" s="309">
        <v>1E-3</v>
      </c>
      <c r="AL1113" s="309"/>
    </row>
    <row r="1114" spans="2:38" ht="15" customHeight="1">
      <c r="B1114" s="461"/>
      <c r="C1114" s="459"/>
      <c r="D1114" s="297" t="s">
        <v>500</v>
      </c>
      <c r="E1114" s="298">
        <v>1</v>
      </c>
      <c r="F1114" s="299">
        <v>0</v>
      </c>
      <c r="G1114" s="299">
        <v>4</v>
      </c>
      <c r="H1114" s="299">
        <v>4</v>
      </c>
      <c r="I1114" s="299" t="s">
        <v>501</v>
      </c>
      <c r="J1114" s="299">
        <v>24</v>
      </c>
      <c r="K1114" s="299">
        <v>19</v>
      </c>
      <c r="L1114" s="299">
        <v>0.08</v>
      </c>
      <c r="M1114" s="299">
        <v>1.99</v>
      </c>
      <c r="N1114" s="299">
        <v>2.0699999999999998</v>
      </c>
      <c r="O1114" s="299"/>
      <c r="P1114" s="299" t="s">
        <v>498</v>
      </c>
      <c r="Q1114" s="299">
        <v>1.6</v>
      </c>
      <c r="R1114" s="299">
        <v>-0.9</v>
      </c>
      <c r="S1114" s="300">
        <v>62</v>
      </c>
      <c r="W1114" s="309"/>
      <c r="X1114" s="309"/>
      <c r="AB1114" s="309"/>
      <c r="AC1114" s="309">
        <v>14</v>
      </c>
      <c r="AD1114" s="309">
        <v>1.9E-2</v>
      </c>
      <c r="AE1114" s="309">
        <v>2.1999999999999999E-2</v>
      </c>
      <c r="AF1114" s="309">
        <v>1.2E-2</v>
      </c>
      <c r="AG1114" s="309">
        <v>0.11</v>
      </c>
      <c r="AH1114" s="309" t="s">
        <v>493</v>
      </c>
      <c r="AI1114" s="309">
        <v>1.7</v>
      </c>
      <c r="AJ1114" s="309">
        <v>1E-3</v>
      </c>
      <c r="AL1114" s="309"/>
    </row>
    <row r="1115" spans="2:38" ht="15" customHeight="1">
      <c r="B1115" s="461"/>
      <c r="C1115" s="459"/>
      <c r="D1115" s="297" t="s">
        <v>503</v>
      </c>
      <c r="E1115" s="298">
        <v>1</v>
      </c>
      <c r="F1115" s="299">
        <v>0</v>
      </c>
      <c r="G1115" s="299">
        <v>12</v>
      </c>
      <c r="H1115" s="299">
        <v>12</v>
      </c>
      <c r="I1115" s="299">
        <v>12</v>
      </c>
      <c r="J1115" s="299">
        <v>19</v>
      </c>
      <c r="K1115" s="299">
        <v>16</v>
      </c>
      <c r="L1115" s="299">
        <v>0.12</v>
      </c>
      <c r="M1115" s="299">
        <v>1.98</v>
      </c>
      <c r="N1115" s="299">
        <v>2.1</v>
      </c>
      <c r="O1115" s="299"/>
      <c r="P1115" s="299" t="s">
        <v>498</v>
      </c>
      <c r="Q1115" s="299">
        <v>2</v>
      </c>
      <c r="R1115" s="299">
        <v>-0.9</v>
      </c>
      <c r="S1115" s="300">
        <v>59</v>
      </c>
      <c r="W1115" s="309"/>
      <c r="X1115" s="309"/>
      <c r="AB1115" s="309"/>
      <c r="AC1115" s="309">
        <v>36</v>
      </c>
      <c r="AD1115" s="309">
        <v>3.5000000000000003E-2</v>
      </c>
      <c r="AE1115" s="309">
        <v>2.7E-2</v>
      </c>
      <c r="AF1115" s="309">
        <v>7.0000000000000001E-3</v>
      </c>
      <c r="AG1115" s="309">
        <v>0.12</v>
      </c>
      <c r="AH1115" s="309" t="s">
        <v>493</v>
      </c>
      <c r="AI1115" s="309">
        <v>1.2</v>
      </c>
      <c r="AJ1115" s="309">
        <v>1E-3</v>
      </c>
      <c r="AL1115" s="309"/>
    </row>
    <row r="1116" spans="2:38" ht="15" customHeight="1">
      <c r="B1116" s="461"/>
      <c r="C1116" s="459"/>
      <c r="D1116" s="297" t="s">
        <v>505</v>
      </c>
      <c r="E1116" s="298">
        <v>1</v>
      </c>
      <c r="F1116" s="299">
        <v>0</v>
      </c>
      <c r="G1116" s="299">
        <v>12</v>
      </c>
      <c r="H1116" s="299">
        <v>12</v>
      </c>
      <c r="I1116" s="299">
        <v>11</v>
      </c>
      <c r="J1116" s="299">
        <v>21</v>
      </c>
      <c r="K1116" s="299">
        <v>17</v>
      </c>
      <c r="L1116" s="299">
        <v>0.11</v>
      </c>
      <c r="M1116" s="299">
        <v>1.96</v>
      </c>
      <c r="N1116" s="299">
        <v>2.0699999999999998</v>
      </c>
      <c r="O1116" s="299"/>
      <c r="P1116" s="299" t="s">
        <v>498</v>
      </c>
      <c r="Q1116" s="299">
        <v>1.7</v>
      </c>
      <c r="R1116" s="299">
        <v>-3.3</v>
      </c>
      <c r="S1116" s="300">
        <v>57</v>
      </c>
      <c r="W1116" s="309"/>
      <c r="X1116" s="309"/>
      <c r="AB1116" s="309"/>
      <c r="AC1116" s="309">
        <v>46</v>
      </c>
      <c r="AD1116" s="309">
        <v>6.0999999999999999E-2</v>
      </c>
      <c r="AE1116" s="309">
        <v>2.1000000000000001E-2</v>
      </c>
      <c r="AF1116" s="309">
        <v>8.9999999999999993E-3</v>
      </c>
      <c r="AG1116" s="309">
        <v>0.15</v>
      </c>
      <c r="AH1116" s="309" t="s">
        <v>506</v>
      </c>
      <c r="AI1116" s="309">
        <v>1.3</v>
      </c>
      <c r="AJ1116" s="309">
        <v>1E-3</v>
      </c>
      <c r="AL1116" s="309"/>
    </row>
    <row r="1117" spans="2:38" ht="15" customHeight="1">
      <c r="B1117" s="461"/>
      <c r="C1117" s="459"/>
      <c r="D1117" s="297" t="s">
        <v>508</v>
      </c>
      <c r="E1117" s="298">
        <v>1</v>
      </c>
      <c r="F1117" s="299">
        <v>1</v>
      </c>
      <c r="G1117" s="299">
        <v>15</v>
      </c>
      <c r="H1117" s="299">
        <v>16</v>
      </c>
      <c r="I1117" s="299">
        <v>8</v>
      </c>
      <c r="J1117" s="299">
        <v>21</v>
      </c>
      <c r="K1117" s="299">
        <v>19</v>
      </c>
      <c r="L1117" s="299">
        <v>0.11</v>
      </c>
      <c r="M1117" s="299">
        <v>2.08</v>
      </c>
      <c r="N1117" s="299">
        <v>2.19</v>
      </c>
      <c r="O1117" s="299"/>
      <c r="P1117" s="299" t="s">
        <v>506</v>
      </c>
      <c r="Q1117" s="299">
        <v>1.9</v>
      </c>
      <c r="R1117" s="299">
        <v>-1.7</v>
      </c>
      <c r="S1117" s="300">
        <v>60</v>
      </c>
      <c r="W1117" s="309"/>
      <c r="X1117" s="309"/>
      <c r="AB1117" s="309"/>
      <c r="AC1117" s="309">
        <v>17</v>
      </c>
      <c r="AD1117" s="309">
        <v>1.7999999999999999E-2</v>
      </c>
      <c r="AE1117" s="309">
        <v>1.7999999999999999E-2</v>
      </c>
      <c r="AF1117" s="309">
        <v>8.0000000000000002E-3</v>
      </c>
      <c r="AG1117" s="309">
        <v>0.13</v>
      </c>
      <c r="AH1117" s="309" t="s">
        <v>493</v>
      </c>
      <c r="AI1117" s="309">
        <v>2.2000000000000002</v>
      </c>
      <c r="AJ1117" s="309">
        <v>1E-3</v>
      </c>
      <c r="AL1117" s="309"/>
    </row>
    <row r="1118" spans="2:38" ht="15" customHeight="1">
      <c r="B1118" s="461"/>
      <c r="C1118" s="459"/>
      <c r="D1118" s="297" t="s">
        <v>510</v>
      </c>
      <c r="E1118" s="298">
        <v>1</v>
      </c>
      <c r="F1118" s="299">
        <v>2</v>
      </c>
      <c r="G1118" s="299">
        <v>16</v>
      </c>
      <c r="H1118" s="299">
        <v>18</v>
      </c>
      <c r="I1118" s="299">
        <v>8</v>
      </c>
      <c r="J1118" s="299">
        <v>26</v>
      </c>
      <c r="K1118" s="299">
        <v>22</v>
      </c>
      <c r="L1118" s="299">
        <v>0.11</v>
      </c>
      <c r="M1118" s="299">
        <v>2.12</v>
      </c>
      <c r="N1118" s="299">
        <v>2.23</v>
      </c>
      <c r="O1118" s="299"/>
      <c r="P1118" s="299" t="s">
        <v>493</v>
      </c>
      <c r="Q1118" s="299">
        <v>2.2999999999999998</v>
      </c>
      <c r="R1118" s="299">
        <v>-0.1</v>
      </c>
      <c r="S1118" s="300">
        <v>54</v>
      </c>
      <c r="W1118" s="309"/>
      <c r="X1118" s="309"/>
      <c r="AB1118" s="309"/>
      <c r="AC1118" s="309">
        <v>18</v>
      </c>
      <c r="AD1118" s="309">
        <v>1.6E-2</v>
      </c>
      <c r="AE1118" s="309">
        <v>2.3E-2</v>
      </c>
      <c r="AF1118" s="309">
        <v>4.0000000000000001E-3</v>
      </c>
      <c r="AG1118" s="309">
        <v>0.1</v>
      </c>
      <c r="AH1118" s="309" t="s">
        <v>493</v>
      </c>
      <c r="AI1118" s="309">
        <v>1.8</v>
      </c>
      <c r="AJ1118" s="309">
        <v>1E-3</v>
      </c>
      <c r="AL1118" s="309"/>
    </row>
    <row r="1119" spans="2:38" ht="15" customHeight="1">
      <c r="B1119" s="461"/>
      <c r="C1119" s="459"/>
      <c r="D1119" s="297" t="s">
        <v>511</v>
      </c>
      <c r="E1119" s="298">
        <v>1</v>
      </c>
      <c r="F1119" s="299">
        <v>5</v>
      </c>
      <c r="G1119" s="299">
        <v>18</v>
      </c>
      <c r="H1119" s="299">
        <v>23</v>
      </c>
      <c r="I1119" s="299">
        <v>8</v>
      </c>
      <c r="J1119" s="299">
        <v>29</v>
      </c>
      <c r="K1119" s="299">
        <v>22</v>
      </c>
      <c r="L1119" s="299">
        <v>0.12</v>
      </c>
      <c r="M1119" s="299">
        <v>2.0299999999999998</v>
      </c>
      <c r="N1119" s="299">
        <v>2.15</v>
      </c>
      <c r="O1119" s="299"/>
      <c r="P1119" s="299" t="s">
        <v>506</v>
      </c>
      <c r="Q1119" s="299">
        <v>2.4</v>
      </c>
      <c r="R1119" s="299">
        <v>1.3</v>
      </c>
      <c r="S1119" s="300">
        <v>47</v>
      </c>
      <c r="W1119" s="309"/>
      <c r="X1119" s="309"/>
      <c r="AB1119" s="309"/>
      <c r="AC1119" s="309">
        <v>19</v>
      </c>
      <c r="AD1119" s="309">
        <v>2.4E-2</v>
      </c>
      <c r="AE1119" s="309" t="s">
        <v>501</v>
      </c>
      <c r="AF1119" s="309">
        <v>4.0000000000000001E-3</v>
      </c>
      <c r="AG1119" s="309">
        <v>0.08</v>
      </c>
      <c r="AH1119" s="309" t="s">
        <v>498</v>
      </c>
      <c r="AI1119" s="309">
        <v>1.6</v>
      </c>
      <c r="AJ1119" s="309">
        <v>1E-3</v>
      </c>
      <c r="AL1119" s="309"/>
    </row>
    <row r="1120" spans="2:38" ht="15" customHeight="1" thickBot="1">
      <c r="B1120" s="461"/>
      <c r="C1120" s="459"/>
      <c r="D1120" s="310" t="s">
        <v>512</v>
      </c>
      <c r="E1120" s="311">
        <v>1</v>
      </c>
      <c r="F1120" s="304">
        <v>3</v>
      </c>
      <c r="G1120" s="304">
        <v>16</v>
      </c>
      <c r="H1120" s="304">
        <v>19</v>
      </c>
      <c r="I1120" s="304">
        <v>15</v>
      </c>
      <c r="J1120" s="304">
        <v>30</v>
      </c>
      <c r="K1120" s="304">
        <v>25</v>
      </c>
      <c r="L1120" s="304">
        <v>0.13</v>
      </c>
      <c r="M1120" s="304">
        <v>1.97</v>
      </c>
      <c r="N1120" s="304">
        <v>2.1</v>
      </c>
      <c r="O1120" s="304"/>
      <c r="P1120" s="304" t="s">
        <v>531</v>
      </c>
      <c r="Q1120" s="304">
        <v>0.9</v>
      </c>
      <c r="R1120" s="304">
        <v>2.2999999999999998</v>
      </c>
      <c r="S1120" s="305">
        <v>41</v>
      </c>
      <c r="W1120" s="309"/>
      <c r="X1120" s="309"/>
      <c r="AB1120" s="309"/>
      <c r="AC1120" s="309">
        <v>16</v>
      </c>
      <c r="AD1120" s="309">
        <v>1.9E-2</v>
      </c>
      <c r="AE1120" s="309">
        <v>1.2E-2</v>
      </c>
      <c r="AF1120" s="309">
        <v>1.2E-2</v>
      </c>
      <c r="AG1120" s="309">
        <v>0.12</v>
      </c>
      <c r="AH1120" s="309" t="s">
        <v>498</v>
      </c>
      <c r="AI1120" s="309">
        <v>2</v>
      </c>
      <c r="AJ1120" s="309">
        <v>1E-3</v>
      </c>
      <c r="AL1120" s="309"/>
    </row>
    <row r="1121" spans="2:38" ht="15" customHeight="1">
      <c r="B1121" s="461"/>
      <c r="C1121" s="459"/>
      <c r="D1121" s="293" t="s">
        <v>514</v>
      </c>
      <c r="E1121" s="294">
        <v>1</v>
      </c>
      <c r="F1121" s="295">
        <v>4</v>
      </c>
      <c r="G1121" s="295">
        <v>20</v>
      </c>
      <c r="H1121" s="295">
        <v>24</v>
      </c>
      <c r="I1121" s="295">
        <v>11</v>
      </c>
      <c r="J1121" s="295">
        <v>36</v>
      </c>
      <c r="K1121" s="295">
        <v>29</v>
      </c>
      <c r="L1121" s="295">
        <v>0.14000000000000001</v>
      </c>
      <c r="M1121" s="295">
        <v>2.0099999999999998</v>
      </c>
      <c r="N1121" s="295">
        <v>2.15</v>
      </c>
      <c r="O1121" s="295"/>
      <c r="P1121" s="295" t="s">
        <v>498</v>
      </c>
      <c r="Q1121" s="295">
        <v>0.9</v>
      </c>
      <c r="R1121" s="295">
        <v>2.8</v>
      </c>
      <c r="S1121" s="296">
        <v>43</v>
      </c>
      <c r="W1121" s="309"/>
      <c r="X1121" s="309"/>
      <c r="AB1121" s="309"/>
      <c r="AC1121" s="309">
        <v>17</v>
      </c>
      <c r="AD1121" s="309">
        <v>2.1000000000000001E-2</v>
      </c>
      <c r="AE1121" s="309">
        <v>1.0999999999999999E-2</v>
      </c>
      <c r="AF1121" s="309">
        <v>1.2E-2</v>
      </c>
      <c r="AG1121" s="309">
        <v>0.11</v>
      </c>
      <c r="AH1121" s="309" t="s">
        <v>498</v>
      </c>
      <c r="AI1121" s="309">
        <v>1.7</v>
      </c>
      <c r="AJ1121" s="309">
        <v>1E-3</v>
      </c>
      <c r="AL1121" s="309"/>
    </row>
    <row r="1122" spans="2:38" ht="15" customHeight="1">
      <c r="B1122" s="461"/>
      <c r="C1122" s="459"/>
      <c r="D1122" s="297" t="s">
        <v>516</v>
      </c>
      <c r="E1122" s="298">
        <v>1</v>
      </c>
      <c r="F1122" s="299">
        <v>2</v>
      </c>
      <c r="G1122" s="299">
        <v>15</v>
      </c>
      <c r="H1122" s="299">
        <v>17</v>
      </c>
      <c r="I1122" s="299">
        <v>20</v>
      </c>
      <c r="J1122" s="299">
        <v>32</v>
      </c>
      <c r="K1122" s="299">
        <v>34</v>
      </c>
      <c r="L1122" s="299">
        <v>0.13</v>
      </c>
      <c r="M1122" s="299">
        <v>1.96</v>
      </c>
      <c r="N1122" s="299">
        <v>2.09</v>
      </c>
      <c r="O1122" s="299"/>
      <c r="P1122" s="299" t="s">
        <v>498</v>
      </c>
      <c r="Q1122" s="299">
        <v>2.6</v>
      </c>
      <c r="R1122" s="299">
        <v>1.1000000000000001</v>
      </c>
      <c r="S1122" s="300">
        <v>50</v>
      </c>
      <c r="W1122" s="309"/>
      <c r="X1122" s="309"/>
      <c r="AB1122" s="309"/>
      <c r="AC1122" s="309">
        <v>19</v>
      </c>
      <c r="AD1122" s="309">
        <v>2.1000000000000001E-2</v>
      </c>
      <c r="AE1122" s="309">
        <v>8.0000000000000002E-3</v>
      </c>
      <c r="AF1122" s="309">
        <v>1.6E-2</v>
      </c>
      <c r="AG1122" s="309">
        <v>0.11</v>
      </c>
      <c r="AH1122" s="309" t="s">
        <v>506</v>
      </c>
      <c r="AI1122" s="309">
        <v>1.9</v>
      </c>
      <c r="AJ1122" s="309">
        <v>1E-3</v>
      </c>
      <c r="AL1122" s="309"/>
    </row>
    <row r="1123" spans="2:38" ht="15" customHeight="1">
      <c r="B1123" s="461"/>
      <c r="C1123" s="459"/>
      <c r="D1123" s="297" t="s">
        <v>517</v>
      </c>
      <c r="E1123" s="298">
        <v>0</v>
      </c>
      <c r="F1123" s="299">
        <v>0</v>
      </c>
      <c r="G1123" s="299">
        <v>10</v>
      </c>
      <c r="H1123" s="299">
        <v>10</v>
      </c>
      <c r="I1123" s="299">
        <v>29</v>
      </c>
      <c r="J1123" s="299">
        <v>33</v>
      </c>
      <c r="K1123" s="299">
        <v>29</v>
      </c>
      <c r="L1123" s="299">
        <v>0.11</v>
      </c>
      <c r="M1123" s="299">
        <v>1.93</v>
      </c>
      <c r="N1123" s="299">
        <v>2.04</v>
      </c>
      <c r="O1123" s="299"/>
      <c r="P1123" s="299" t="s">
        <v>498</v>
      </c>
      <c r="Q1123" s="299">
        <v>2</v>
      </c>
      <c r="R1123" s="299">
        <v>1.8</v>
      </c>
      <c r="S1123" s="300">
        <v>50</v>
      </c>
      <c r="W1123" s="309"/>
      <c r="X1123" s="309"/>
      <c r="AB1123" s="309"/>
      <c r="AC1123" s="309">
        <v>22</v>
      </c>
      <c r="AD1123" s="309">
        <v>2.5999999999999999E-2</v>
      </c>
      <c r="AE1123" s="309">
        <v>8.0000000000000002E-3</v>
      </c>
      <c r="AF1123" s="309">
        <v>1.7999999999999999E-2</v>
      </c>
      <c r="AG1123" s="309">
        <v>0.11</v>
      </c>
      <c r="AH1123" s="309" t="s">
        <v>493</v>
      </c>
      <c r="AI1123" s="309">
        <v>2.2999999999999998</v>
      </c>
      <c r="AJ1123" s="309">
        <v>1E-3</v>
      </c>
      <c r="AL1123" s="309"/>
    </row>
    <row r="1124" spans="2:38" ht="15" customHeight="1">
      <c r="B1124" s="461"/>
      <c r="C1124" s="459"/>
      <c r="D1124" s="297" t="s">
        <v>519</v>
      </c>
      <c r="E1124" s="298">
        <v>0</v>
      </c>
      <c r="F1124" s="299">
        <v>0</v>
      </c>
      <c r="G1124" s="299">
        <v>10</v>
      </c>
      <c r="H1124" s="299">
        <v>10</v>
      </c>
      <c r="I1124" s="299">
        <v>25</v>
      </c>
      <c r="J1124" s="299">
        <v>35</v>
      </c>
      <c r="K1124" s="299">
        <v>29</v>
      </c>
      <c r="L1124" s="299">
        <v>0.09</v>
      </c>
      <c r="M1124" s="299">
        <v>1.97</v>
      </c>
      <c r="N1124" s="299">
        <v>2.06</v>
      </c>
      <c r="O1124" s="299"/>
      <c r="P1124" s="299" t="s">
        <v>506</v>
      </c>
      <c r="Q1124" s="299">
        <v>1</v>
      </c>
      <c r="R1124" s="299">
        <v>2.5</v>
      </c>
      <c r="S1124" s="300">
        <v>53</v>
      </c>
      <c r="W1124" s="309"/>
      <c r="X1124" s="309"/>
      <c r="AB1124" s="309"/>
      <c r="AC1124" s="309">
        <v>22</v>
      </c>
      <c r="AD1124" s="309">
        <v>2.9000000000000001E-2</v>
      </c>
      <c r="AE1124" s="309">
        <v>8.0000000000000002E-3</v>
      </c>
      <c r="AF1124" s="309">
        <v>2.3E-2</v>
      </c>
      <c r="AG1124" s="309">
        <v>0.12</v>
      </c>
      <c r="AH1124" s="309" t="s">
        <v>506</v>
      </c>
      <c r="AI1124" s="309">
        <v>2.4</v>
      </c>
      <c r="AJ1124" s="309">
        <v>1E-3</v>
      </c>
      <c r="AL1124" s="309"/>
    </row>
    <row r="1125" spans="2:38" ht="15" customHeight="1">
      <c r="B1125" s="461"/>
      <c r="C1125" s="459"/>
      <c r="D1125" s="297" t="s">
        <v>520</v>
      </c>
      <c r="E1125" s="298">
        <v>1</v>
      </c>
      <c r="F1125" s="299">
        <v>1</v>
      </c>
      <c r="G1125" s="299">
        <v>12</v>
      </c>
      <c r="H1125" s="299">
        <v>13</v>
      </c>
      <c r="I1125" s="299">
        <v>24</v>
      </c>
      <c r="J1125" s="299">
        <v>37</v>
      </c>
      <c r="K1125" s="299">
        <v>33</v>
      </c>
      <c r="L1125" s="299">
        <v>0.14000000000000001</v>
      </c>
      <c r="M1125" s="299">
        <v>2</v>
      </c>
      <c r="N1125" s="299">
        <v>2.14</v>
      </c>
      <c r="O1125" s="299"/>
      <c r="P1125" s="299" t="s">
        <v>498</v>
      </c>
      <c r="Q1125" s="299">
        <v>2.5</v>
      </c>
      <c r="R1125" s="299">
        <v>3.1</v>
      </c>
      <c r="S1125" s="300">
        <v>57</v>
      </c>
      <c r="W1125" s="309"/>
      <c r="X1125" s="309"/>
      <c r="AB1125" s="309"/>
      <c r="AC1125" s="309">
        <v>25</v>
      </c>
      <c r="AD1125" s="309">
        <v>0.03</v>
      </c>
      <c r="AE1125" s="309">
        <v>1.4999999999999999E-2</v>
      </c>
      <c r="AF1125" s="309">
        <v>1.9E-2</v>
      </c>
      <c r="AG1125" s="309">
        <v>0.13</v>
      </c>
      <c r="AH1125" s="309" t="s">
        <v>531</v>
      </c>
      <c r="AI1125" s="309">
        <v>0.9</v>
      </c>
      <c r="AJ1125" s="309">
        <v>1E-3</v>
      </c>
      <c r="AL1125" s="309"/>
    </row>
    <row r="1126" spans="2:38" ht="15" customHeight="1">
      <c r="B1126" s="461"/>
      <c r="C1126" s="459"/>
      <c r="D1126" s="297" t="s">
        <v>521</v>
      </c>
      <c r="E1126" s="298">
        <v>1</v>
      </c>
      <c r="F1126" s="299">
        <v>0</v>
      </c>
      <c r="G1126" s="299">
        <v>12</v>
      </c>
      <c r="H1126" s="299">
        <v>12</v>
      </c>
      <c r="I1126" s="299">
        <v>26</v>
      </c>
      <c r="J1126" s="299">
        <v>35</v>
      </c>
      <c r="K1126" s="299">
        <v>23</v>
      </c>
      <c r="L1126" s="299">
        <v>0.11</v>
      </c>
      <c r="M1126" s="299">
        <v>1.95</v>
      </c>
      <c r="N1126" s="299">
        <v>2.06</v>
      </c>
      <c r="O1126" s="299"/>
      <c r="P1126" s="299" t="s">
        <v>493</v>
      </c>
      <c r="Q1126" s="299">
        <v>2.5</v>
      </c>
      <c r="R1126" s="299">
        <v>1.7</v>
      </c>
      <c r="S1126" s="300">
        <v>76</v>
      </c>
      <c r="W1126" s="309"/>
      <c r="X1126" s="309"/>
      <c r="AB1126" s="309"/>
      <c r="AC1126" s="309">
        <v>29</v>
      </c>
      <c r="AD1126" s="309">
        <v>3.5999999999999997E-2</v>
      </c>
      <c r="AE1126" s="309">
        <v>1.0999999999999999E-2</v>
      </c>
      <c r="AF1126" s="309">
        <v>2.4E-2</v>
      </c>
      <c r="AG1126" s="309">
        <v>0.14000000000000001</v>
      </c>
      <c r="AH1126" s="309" t="s">
        <v>498</v>
      </c>
      <c r="AI1126" s="309">
        <v>0.9</v>
      </c>
      <c r="AJ1126" s="309">
        <v>1E-3</v>
      </c>
      <c r="AL1126" s="309"/>
    </row>
    <row r="1127" spans="2:38" ht="15" customHeight="1">
      <c r="B1127" s="461"/>
      <c r="C1127" s="459"/>
      <c r="D1127" s="297" t="s">
        <v>522</v>
      </c>
      <c r="E1127" s="298">
        <v>0</v>
      </c>
      <c r="F1127" s="299">
        <v>0</v>
      </c>
      <c r="G1127" s="299">
        <v>16</v>
      </c>
      <c r="H1127" s="299">
        <v>16</v>
      </c>
      <c r="I1127" s="299">
        <v>21</v>
      </c>
      <c r="J1127" s="299">
        <v>25</v>
      </c>
      <c r="K1127" s="299">
        <v>28</v>
      </c>
      <c r="L1127" s="299">
        <v>0.1</v>
      </c>
      <c r="M1127" s="299">
        <v>1.92</v>
      </c>
      <c r="N1127" s="299">
        <v>2.02</v>
      </c>
      <c r="O1127" s="299"/>
      <c r="P1127" s="299" t="s">
        <v>493</v>
      </c>
      <c r="Q1127" s="299">
        <v>1.6</v>
      </c>
      <c r="R1127" s="299">
        <v>0.5</v>
      </c>
      <c r="S1127" s="300">
        <v>91</v>
      </c>
      <c r="W1127" s="309"/>
      <c r="X1127" s="309"/>
      <c r="AB1127" s="309"/>
      <c r="AC1127" s="309">
        <v>34</v>
      </c>
      <c r="AD1127" s="309">
        <v>3.2000000000000001E-2</v>
      </c>
      <c r="AE1127" s="309">
        <v>0.02</v>
      </c>
      <c r="AF1127" s="309">
        <v>1.7000000000000001E-2</v>
      </c>
      <c r="AG1127" s="309">
        <v>0.13</v>
      </c>
      <c r="AH1127" s="309" t="s">
        <v>498</v>
      </c>
      <c r="AI1127" s="309">
        <v>2.6</v>
      </c>
      <c r="AJ1127" s="309">
        <v>1E-3</v>
      </c>
      <c r="AL1127" s="309"/>
    </row>
    <row r="1128" spans="2:38" ht="15" customHeight="1">
      <c r="B1128" s="461"/>
      <c r="C1128" s="459"/>
      <c r="D1128" s="297" t="s">
        <v>523</v>
      </c>
      <c r="E1128" s="298">
        <v>0</v>
      </c>
      <c r="F1128" s="299">
        <v>1</v>
      </c>
      <c r="G1128" s="299">
        <v>20</v>
      </c>
      <c r="H1128" s="299">
        <v>21</v>
      </c>
      <c r="I1128" s="299">
        <v>14</v>
      </c>
      <c r="J1128" s="299">
        <v>37</v>
      </c>
      <c r="K1128" s="299">
        <v>23</v>
      </c>
      <c r="L1128" s="299">
        <v>0.14000000000000001</v>
      </c>
      <c r="M1128" s="299">
        <v>1.93</v>
      </c>
      <c r="N1128" s="299">
        <v>2.0699999999999998</v>
      </c>
      <c r="O1128" s="299"/>
      <c r="P1128" s="299" t="s">
        <v>498</v>
      </c>
      <c r="Q1128" s="299">
        <v>1.1000000000000001</v>
      </c>
      <c r="R1128" s="299">
        <v>0.4</v>
      </c>
      <c r="S1128" s="300">
        <v>93</v>
      </c>
      <c r="W1128" s="309"/>
      <c r="X1128" s="309"/>
      <c r="AB1128" s="309"/>
      <c r="AC1128" s="309">
        <v>29</v>
      </c>
      <c r="AD1128" s="309">
        <v>3.3000000000000002E-2</v>
      </c>
      <c r="AE1128" s="309">
        <v>2.9000000000000001E-2</v>
      </c>
      <c r="AF1128" s="309">
        <v>0.01</v>
      </c>
      <c r="AG1128" s="309">
        <v>0.11</v>
      </c>
      <c r="AH1128" s="309" t="s">
        <v>498</v>
      </c>
      <c r="AI1128" s="309">
        <v>2</v>
      </c>
      <c r="AJ1128" s="309">
        <v>0</v>
      </c>
      <c r="AL1128" s="309"/>
    </row>
    <row r="1129" spans="2:38" ht="15" customHeight="1">
      <c r="B1129" s="461"/>
      <c r="C1129" s="459"/>
      <c r="D1129" s="297" t="s">
        <v>524</v>
      </c>
      <c r="E1129" s="298">
        <v>0</v>
      </c>
      <c r="F1129" s="299">
        <v>0</v>
      </c>
      <c r="G1129" s="299">
        <v>18</v>
      </c>
      <c r="H1129" s="299">
        <v>18</v>
      </c>
      <c r="I1129" s="299">
        <v>14</v>
      </c>
      <c r="J1129" s="299">
        <v>30</v>
      </c>
      <c r="K1129" s="299">
        <v>22</v>
      </c>
      <c r="L1129" s="299">
        <v>0.12</v>
      </c>
      <c r="M1129" s="299">
        <v>1.94</v>
      </c>
      <c r="N1129" s="299">
        <v>2.06</v>
      </c>
      <c r="O1129" s="299"/>
      <c r="P1129" s="299" t="s">
        <v>498</v>
      </c>
      <c r="Q1129" s="299">
        <v>1.2</v>
      </c>
      <c r="R1129" s="299">
        <v>1</v>
      </c>
      <c r="S1129" s="300">
        <v>93</v>
      </c>
      <c r="W1129" s="309"/>
      <c r="X1129" s="309"/>
      <c r="AB1129" s="309"/>
      <c r="AC1129" s="309">
        <v>29</v>
      </c>
      <c r="AD1129" s="309">
        <v>3.5000000000000003E-2</v>
      </c>
      <c r="AE1129" s="309">
        <v>2.5000000000000001E-2</v>
      </c>
      <c r="AF1129" s="309">
        <v>0.01</v>
      </c>
      <c r="AG1129" s="309">
        <v>0.09</v>
      </c>
      <c r="AH1129" s="309" t="s">
        <v>506</v>
      </c>
      <c r="AI1129" s="309">
        <v>1</v>
      </c>
      <c r="AJ1129" s="309">
        <v>0</v>
      </c>
      <c r="AL1129" s="309"/>
    </row>
    <row r="1130" spans="2:38" ht="15" customHeight="1">
      <c r="B1130" s="461"/>
      <c r="C1130" s="459"/>
      <c r="D1130" s="297" t="s">
        <v>525</v>
      </c>
      <c r="E1130" s="298">
        <v>0</v>
      </c>
      <c r="F1130" s="299">
        <v>0</v>
      </c>
      <c r="G1130" s="299">
        <v>13</v>
      </c>
      <c r="H1130" s="299">
        <v>13</v>
      </c>
      <c r="I1130" s="299">
        <v>20</v>
      </c>
      <c r="J1130" s="299">
        <v>22</v>
      </c>
      <c r="K1130" s="299">
        <v>17</v>
      </c>
      <c r="L1130" s="299">
        <v>0.13</v>
      </c>
      <c r="M1130" s="299">
        <v>1.93</v>
      </c>
      <c r="N1130" s="299">
        <v>2.06</v>
      </c>
      <c r="O1130" s="299"/>
      <c r="P1130" s="299" t="s">
        <v>498</v>
      </c>
      <c r="Q1130" s="299">
        <v>2.7</v>
      </c>
      <c r="R1130" s="299">
        <v>1.1000000000000001</v>
      </c>
      <c r="S1130" s="300">
        <v>91</v>
      </c>
      <c r="W1130" s="309"/>
      <c r="X1130" s="309"/>
      <c r="AB1130" s="309"/>
      <c r="AC1130" s="309">
        <v>33</v>
      </c>
      <c r="AD1130" s="309">
        <v>3.6999999999999998E-2</v>
      </c>
      <c r="AE1130" s="309">
        <v>2.4E-2</v>
      </c>
      <c r="AF1130" s="309">
        <v>1.2999999999999999E-2</v>
      </c>
      <c r="AG1130" s="309">
        <v>0.14000000000000001</v>
      </c>
      <c r="AH1130" s="309" t="s">
        <v>498</v>
      </c>
      <c r="AI1130" s="309">
        <v>2.5</v>
      </c>
      <c r="AJ1130" s="309">
        <v>1E-3</v>
      </c>
      <c r="AL1130" s="309"/>
    </row>
    <row r="1131" spans="2:38" ht="15" customHeight="1">
      <c r="B1131" s="461"/>
      <c r="C1131" s="459"/>
      <c r="D1131" s="297" t="s">
        <v>526</v>
      </c>
      <c r="E1131" s="298">
        <v>0</v>
      </c>
      <c r="F1131" s="299">
        <v>0</v>
      </c>
      <c r="G1131" s="299">
        <v>8</v>
      </c>
      <c r="H1131" s="299">
        <v>8</v>
      </c>
      <c r="I1131" s="299">
        <v>23</v>
      </c>
      <c r="J1131" s="299">
        <v>17</v>
      </c>
      <c r="K1131" s="299">
        <v>15</v>
      </c>
      <c r="L1131" s="299">
        <v>0.11</v>
      </c>
      <c r="M1131" s="299">
        <v>1.94</v>
      </c>
      <c r="N1131" s="299">
        <v>2.0499999999999998</v>
      </c>
      <c r="O1131" s="299"/>
      <c r="P1131" s="299" t="s">
        <v>498</v>
      </c>
      <c r="Q1131" s="299">
        <v>3</v>
      </c>
      <c r="R1131" s="299">
        <v>1.5</v>
      </c>
      <c r="S1131" s="300">
        <v>91</v>
      </c>
      <c r="W1131" s="309"/>
      <c r="X1131" s="309"/>
      <c r="AB1131" s="309"/>
      <c r="AC1131" s="309">
        <v>23</v>
      </c>
      <c r="AD1131" s="309">
        <v>3.5000000000000003E-2</v>
      </c>
      <c r="AE1131" s="309">
        <v>2.5999999999999999E-2</v>
      </c>
      <c r="AF1131" s="309">
        <v>1.2E-2</v>
      </c>
      <c r="AG1131" s="309">
        <v>0.11</v>
      </c>
      <c r="AH1131" s="309" t="s">
        <v>493</v>
      </c>
      <c r="AI1131" s="309">
        <v>2.5</v>
      </c>
      <c r="AJ1131" s="309">
        <v>1E-3</v>
      </c>
      <c r="AL1131" s="309"/>
    </row>
    <row r="1132" spans="2:38" ht="15" customHeight="1">
      <c r="B1132" s="461"/>
      <c r="C1132" s="459"/>
      <c r="D1132" s="297" t="s">
        <v>527</v>
      </c>
      <c r="E1132" s="298">
        <v>0</v>
      </c>
      <c r="F1132" s="299">
        <v>0</v>
      </c>
      <c r="G1132" s="299">
        <v>5</v>
      </c>
      <c r="H1132" s="299">
        <v>5</v>
      </c>
      <c r="I1132" s="299">
        <v>27</v>
      </c>
      <c r="J1132" s="299">
        <v>13</v>
      </c>
      <c r="K1132" s="299">
        <v>8</v>
      </c>
      <c r="L1132" s="299">
        <v>0.09</v>
      </c>
      <c r="M1132" s="299">
        <v>1.92</v>
      </c>
      <c r="N1132" s="299">
        <v>2.0099999999999998</v>
      </c>
      <c r="O1132" s="299"/>
      <c r="P1132" s="299" t="s">
        <v>498</v>
      </c>
      <c r="Q1132" s="299">
        <v>2.6</v>
      </c>
      <c r="R1132" s="299">
        <v>1.7</v>
      </c>
      <c r="S1132" s="300">
        <v>89</v>
      </c>
      <c r="W1132" s="309"/>
      <c r="X1132" s="309"/>
      <c r="AB1132" s="309"/>
      <c r="AC1132" s="309">
        <v>28</v>
      </c>
      <c r="AD1132" s="309">
        <v>2.5000000000000001E-2</v>
      </c>
      <c r="AE1132" s="309">
        <v>2.1000000000000001E-2</v>
      </c>
      <c r="AF1132" s="309">
        <v>1.6E-2</v>
      </c>
      <c r="AG1132" s="309">
        <v>0.1</v>
      </c>
      <c r="AH1132" s="309" t="s">
        <v>493</v>
      </c>
      <c r="AI1132" s="309">
        <v>1.6</v>
      </c>
      <c r="AJ1132" s="309">
        <v>0</v>
      </c>
      <c r="AL1132" s="309"/>
    </row>
    <row r="1133" spans="2:38" ht="15" customHeight="1">
      <c r="B1133" s="461"/>
      <c r="C1133" s="459"/>
      <c r="D1133" s="297" t="s">
        <v>528</v>
      </c>
      <c r="E1133" s="298">
        <v>0</v>
      </c>
      <c r="F1133" s="299">
        <v>0</v>
      </c>
      <c r="G1133" s="299">
        <v>5</v>
      </c>
      <c r="H1133" s="299">
        <v>5</v>
      </c>
      <c r="I1133" s="299">
        <v>25</v>
      </c>
      <c r="J1133" s="299">
        <v>6</v>
      </c>
      <c r="K1133" s="299">
        <v>5</v>
      </c>
      <c r="L1133" s="299">
        <v>0.08</v>
      </c>
      <c r="M1133" s="299">
        <v>1.9</v>
      </c>
      <c r="N1133" s="299">
        <v>1.98</v>
      </c>
      <c r="O1133" s="299"/>
      <c r="P1133" s="299" t="s">
        <v>493</v>
      </c>
      <c r="Q1133" s="299">
        <v>3.1</v>
      </c>
      <c r="R1133" s="299">
        <v>1.4</v>
      </c>
      <c r="S1133" s="300">
        <v>85</v>
      </c>
      <c r="W1133" s="309"/>
      <c r="X1133" s="309"/>
      <c r="AB1133" s="309"/>
      <c r="AC1133" s="309">
        <v>23</v>
      </c>
      <c r="AD1133" s="309">
        <v>3.6999999999999998E-2</v>
      </c>
      <c r="AE1133" s="309">
        <v>1.4E-2</v>
      </c>
      <c r="AF1133" s="309">
        <v>2.1000000000000001E-2</v>
      </c>
      <c r="AG1133" s="309">
        <v>0.14000000000000001</v>
      </c>
      <c r="AH1133" s="309" t="s">
        <v>498</v>
      </c>
      <c r="AI1133" s="309">
        <v>1.1000000000000001</v>
      </c>
      <c r="AJ1133" s="309">
        <v>0</v>
      </c>
      <c r="AL1133" s="309"/>
    </row>
    <row r="1134" spans="2:38" ht="15" customHeight="1">
      <c r="B1134" s="461"/>
      <c r="C1134" s="460"/>
      <c r="D1134" s="297" t="s">
        <v>529</v>
      </c>
      <c r="E1134" s="298">
        <v>0</v>
      </c>
      <c r="F1134" s="299">
        <v>0</v>
      </c>
      <c r="G1134" s="299">
        <v>4</v>
      </c>
      <c r="H1134" s="299">
        <v>4</v>
      </c>
      <c r="I1134" s="299">
        <v>26</v>
      </c>
      <c r="J1134" s="299">
        <v>6</v>
      </c>
      <c r="K1134" s="299">
        <v>2</v>
      </c>
      <c r="L1134" s="299">
        <v>0.08</v>
      </c>
      <c r="M1134" s="299">
        <v>1.92</v>
      </c>
      <c r="N1134" s="299">
        <v>2</v>
      </c>
      <c r="O1134" s="299"/>
      <c r="P1134" s="299" t="s">
        <v>493</v>
      </c>
      <c r="Q1134" s="299">
        <v>3.9</v>
      </c>
      <c r="R1134" s="299">
        <v>1.9</v>
      </c>
      <c r="S1134" s="300">
        <v>78</v>
      </c>
      <c r="W1134" s="309"/>
      <c r="X1134" s="309"/>
      <c r="AB1134" s="309"/>
      <c r="AC1134" s="309">
        <v>22</v>
      </c>
      <c r="AD1134" s="309">
        <v>0.03</v>
      </c>
      <c r="AE1134" s="309">
        <v>1.4E-2</v>
      </c>
      <c r="AF1134" s="309">
        <v>1.7999999999999999E-2</v>
      </c>
      <c r="AG1134" s="309">
        <v>0.12</v>
      </c>
      <c r="AH1134" s="309" t="s">
        <v>498</v>
      </c>
      <c r="AI1134" s="309">
        <v>1.2</v>
      </c>
      <c r="AJ1134" s="309">
        <v>0</v>
      </c>
      <c r="AL1134" s="309"/>
    </row>
    <row r="1135" spans="2:38" ht="15" customHeight="1">
      <c r="B1135" s="461"/>
      <c r="C1135" s="458">
        <v>42756</v>
      </c>
      <c r="D1135" s="297" t="s">
        <v>492</v>
      </c>
      <c r="E1135" s="298">
        <v>0</v>
      </c>
      <c r="F1135" s="299">
        <v>0</v>
      </c>
      <c r="G1135" s="299">
        <v>4</v>
      </c>
      <c r="H1135" s="299">
        <v>4</v>
      </c>
      <c r="I1135" s="299">
        <v>30</v>
      </c>
      <c r="J1135" s="299">
        <v>5</v>
      </c>
      <c r="K1135" s="299">
        <v>1</v>
      </c>
      <c r="L1135" s="299">
        <v>0.09</v>
      </c>
      <c r="M1135" s="299">
        <v>1.91</v>
      </c>
      <c r="N1135" s="299">
        <v>2</v>
      </c>
      <c r="O1135" s="299"/>
      <c r="P1135" s="299" t="s">
        <v>498</v>
      </c>
      <c r="Q1135" s="299">
        <v>3.9</v>
      </c>
      <c r="R1135" s="299">
        <v>2</v>
      </c>
      <c r="S1135" s="300">
        <v>76</v>
      </c>
      <c r="W1135" s="309"/>
      <c r="AB1135" s="309"/>
      <c r="AC1135" s="309">
        <v>17</v>
      </c>
      <c r="AD1135" s="309">
        <v>2.1999999999999999E-2</v>
      </c>
      <c r="AE1135" s="309">
        <v>0.02</v>
      </c>
      <c r="AF1135" s="309">
        <v>1.2999999999999999E-2</v>
      </c>
      <c r="AG1135" s="309">
        <v>0.13</v>
      </c>
      <c r="AH1135" s="309" t="s">
        <v>498</v>
      </c>
      <c r="AI1135" s="309">
        <v>2.7</v>
      </c>
      <c r="AJ1135" s="309">
        <v>0</v>
      </c>
      <c r="AL1135" s="309"/>
    </row>
    <row r="1136" spans="2:38" ht="15" customHeight="1">
      <c r="B1136" s="461"/>
      <c r="C1136" s="459"/>
      <c r="D1136" s="297" t="s">
        <v>495</v>
      </c>
      <c r="E1136" s="298">
        <v>0</v>
      </c>
      <c r="F1136" s="299">
        <v>0</v>
      </c>
      <c r="G1136" s="299">
        <v>3</v>
      </c>
      <c r="H1136" s="299">
        <v>3</v>
      </c>
      <c r="I1136" s="299">
        <v>31</v>
      </c>
      <c r="J1136" s="299">
        <v>5</v>
      </c>
      <c r="K1136" s="299">
        <v>1</v>
      </c>
      <c r="L1136" s="299">
        <v>0.05</v>
      </c>
      <c r="M1136" s="299">
        <v>1.91</v>
      </c>
      <c r="N1136" s="299">
        <v>1.96</v>
      </c>
      <c r="O1136" s="299"/>
      <c r="P1136" s="299" t="s">
        <v>498</v>
      </c>
      <c r="Q1136" s="299">
        <v>4.7</v>
      </c>
      <c r="R1136" s="299">
        <v>2.1</v>
      </c>
      <c r="S1136" s="300">
        <v>73</v>
      </c>
      <c r="W1136" s="309"/>
      <c r="X1136" s="309"/>
      <c r="AB1136" s="309"/>
      <c r="AC1136" s="309">
        <v>15</v>
      </c>
      <c r="AD1136" s="309">
        <v>1.7000000000000001E-2</v>
      </c>
      <c r="AE1136" s="309">
        <v>2.3E-2</v>
      </c>
      <c r="AF1136" s="309">
        <v>8.0000000000000002E-3</v>
      </c>
      <c r="AG1136" s="309">
        <v>0.11</v>
      </c>
      <c r="AH1136" s="309" t="s">
        <v>498</v>
      </c>
      <c r="AI1136" s="309">
        <v>3</v>
      </c>
      <c r="AJ1136" s="309">
        <v>0</v>
      </c>
      <c r="AL1136" s="309"/>
    </row>
    <row r="1137" spans="2:38" ht="15" customHeight="1">
      <c r="B1137" s="461"/>
      <c r="C1137" s="459"/>
      <c r="D1137" s="297" t="s">
        <v>497</v>
      </c>
      <c r="E1137" s="298">
        <v>0</v>
      </c>
      <c r="F1137" s="299">
        <v>0</v>
      </c>
      <c r="G1137" s="299">
        <v>2</v>
      </c>
      <c r="H1137" s="299">
        <v>2</v>
      </c>
      <c r="I1137" s="299">
        <v>34</v>
      </c>
      <c r="J1137" s="299">
        <v>8</v>
      </c>
      <c r="K1137" s="299">
        <v>6</v>
      </c>
      <c r="L1137" s="299">
        <v>0.06</v>
      </c>
      <c r="M1137" s="299">
        <v>1.9</v>
      </c>
      <c r="N1137" s="299">
        <v>1.96</v>
      </c>
      <c r="O1137" s="299"/>
      <c r="P1137" s="299" t="s">
        <v>498</v>
      </c>
      <c r="Q1137" s="299">
        <v>6.1</v>
      </c>
      <c r="R1137" s="299">
        <v>2</v>
      </c>
      <c r="S1137" s="300">
        <v>73</v>
      </c>
      <c r="W1137" s="309"/>
      <c r="X1137" s="309"/>
      <c r="AB1137" s="309"/>
      <c r="AC1137" s="309">
        <v>8</v>
      </c>
      <c r="AD1137" s="309">
        <v>1.2999999999999999E-2</v>
      </c>
      <c r="AE1137" s="309">
        <v>2.7E-2</v>
      </c>
      <c r="AF1137" s="309">
        <v>5.0000000000000001E-3</v>
      </c>
      <c r="AG1137" s="309">
        <v>0.09</v>
      </c>
      <c r="AH1137" s="309" t="s">
        <v>498</v>
      </c>
      <c r="AI1137" s="309">
        <v>2.6</v>
      </c>
      <c r="AJ1137" s="309">
        <v>0</v>
      </c>
      <c r="AL1137" s="309"/>
    </row>
    <row r="1138" spans="2:38" ht="15" customHeight="1">
      <c r="B1138" s="461"/>
      <c r="C1138" s="459"/>
      <c r="D1138" s="297" t="s">
        <v>500</v>
      </c>
      <c r="E1138" s="298">
        <v>0</v>
      </c>
      <c r="F1138" s="299">
        <v>0</v>
      </c>
      <c r="G1138" s="299">
        <v>2</v>
      </c>
      <c r="H1138" s="299">
        <v>2</v>
      </c>
      <c r="I1138" s="299">
        <v>35</v>
      </c>
      <c r="J1138" s="299">
        <v>12</v>
      </c>
      <c r="K1138" s="299">
        <v>-1</v>
      </c>
      <c r="L1138" s="299">
        <v>0.03</v>
      </c>
      <c r="M1138" s="299">
        <v>1.91</v>
      </c>
      <c r="N1138" s="299">
        <v>1.94</v>
      </c>
      <c r="O1138" s="299"/>
      <c r="P1138" s="299" t="s">
        <v>498</v>
      </c>
      <c r="Q1138" s="299">
        <v>3.5</v>
      </c>
      <c r="R1138" s="299">
        <v>1.9</v>
      </c>
      <c r="S1138" s="300">
        <v>74</v>
      </c>
      <c r="W1138" s="309"/>
      <c r="X1138" s="309"/>
      <c r="AB1138" s="309"/>
      <c r="AC1138" s="309">
        <v>5</v>
      </c>
      <c r="AD1138" s="309">
        <v>6.0000000000000001E-3</v>
      </c>
      <c r="AE1138" s="309">
        <v>2.5000000000000001E-2</v>
      </c>
      <c r="AF1138" s="309">
        <v>5.0000000000000001E-3</v>
      </c>
      <c r="AG1138" s="309">
        <v>0.08</v>
      </c>
      <c r="AH1138" s="309" t="s">
        <v>493</v>
      </c>
      <c r="AI1138" s="309">
        <v>3.1</v>
      </c>
      <c r="AJ1138" s="309">
        <v>0</v>
      </c>
      <c r="AL1138" s="309"/>
    </row>
    <row r="1139" spans="2:38" ht="15" customHeight="1">
      <c r="B1139" s="461"/>
      <c r="C1139" s="459"/>
      <c r="D1139" s="297" t="s">
        <v>503</v>
      </c>
      <c r="E1139" s="298">
        <v>0</v>
      </c>
      <c r="F1139" s="299">
        <v>0</v>
      </c>
      <c r="G1139" s="299">
        <v>2</v>
      </c>
      <c r="H1139" s="299">
        <v>2</v>
      </c>
      <c r="I1139" s="299">
        <v>32</v>
      </c>
      <c r="J1139" s="299">
        <v>13</v>
      </c>
      <c r="K1139" s="299">
        <v>6</v>
      </c>
      <c r="L1139" s="299">
        <v>0.05</v>
      </c>
      <c r="M1139" s="299">
        <v>1.9</v>
      </c>
      <c r="N1139" s="299">
        <v>1.95</v>
      </c>
      <c r="O1139" s="299"/>
      <c r="P1139" s="299" t="s">
        <v>493</v>
      </c>
      <c r="Q1139" s="299">
        <v>2.2000000000000002</v>
      </c>
      <c r="R1139" s="299">
        <v>1.1000000000000001</v>
      </c>
      <c r="S1139" s="300">
        <v>77</v>
      </c>
      <c r="W1139" s="309"/>
      <c r="X1139" s="309"/>
      <c r="AB1139" s="309"/>
      <c r="AC1139" s="309">
        <v>2</v>
      </c>
      <c r="AD1139" s="309">
        <v>6.0000000000000001E-3</v>
      </c>
      <c r="AE1139" s="309">
        <v>2.5999999999999999E-2</v>
      </c>
      <c r="AF1139" s="309">
        <v>4.0000000000000001E-3</v>
      </c>
      <c r="AG1139" s="309">
        <v>0.08</v>
      </c>
      <c r="AH1139" s="309" t="s">
        <v>493</v>
      </c>
      <c r="AI1139" s="309">
        <v>3.9</v>
      </c>
      <c r="AJ1139" s="309">
        <v>0</v>
      </c>
      <c r="AL1139" s="309"/>
    </row>
    <row r="1140" spans="2:38" ht="15" customHeight="1">
      <c r="B1140" s="461"/>
      <c r="C1140" s="459"/>
      <c r="D1140" s="297" t="s">
        <v>505</v>
      </c>
      <c r="E1140" s="298">
        <v>0</v>
      </c>
      <c r="F1140" s="299">
        <v>0</v>
      </c>
      <c r="G1140" s="299">
        <v>5</v>
      </c>
      <c r="H1140" s="299">
        <v>5</v>
      </c>
      <c r="I1140" s="299">
        <v>26</v>
      </c>
      <c r="J1140" s="299">
        <v>3</v>
      </c>
      <c r="K1140" s="299">
        <v>1</v>
      </c>
      <c r="L1140" s="299">
        <v>0.06</v>
      </c>
      <c r="M1140" s="299">
        <v>1.91</v>
      </c>
      <c r="N1140" s="299">
        <v>1.97</v>
      </c>
      <c r="O1140" s="299"/>
      <c r="P1140" s="299" t="s">
        <v>513</v>
      </c>
      <c r="Q1140" s="299">
        <v>2</v>
      </c>
      <c r="R1140" s="299">
        <v>0.9</v>
      </c>
      <c r="S1140" s="300">
        <v>81</v>
      </c>
      <c r="W1140" s="309"/>
      <c r="X1140" s="309"/>
      <c r="AB1140" s="309"/>
      <c r="AC1140" s="309">
        <v>1</v>
      </c>
      <c r="AD1140" s="309">
        <v>5.0000000000000001E-3</v>
      </c>
      <c r="AE1140" s="309">
        <v>0.03</v>
      </c>
      <c r="AF1140" s="309">
        <v>4.0000000000000001E-3</v>
      </c>
      <c r="AG1140" s="309">
        <v>0.09</v>
      </c>
      <c r="AH1140" s="309" t="s">
        <v>498</v>
      </c>
      <c r="AI1140" s="309">
        <v>3.9</v>
      </c>
      <c r="AJ1140" s="309">
        <v>0</v>
      </c>
      <c r="AL1140" s="309"/>
    </row>
    <row r="1141" spans="2:38" ht="15" customHeight="1">
      <c r="B1141" s="461"/>
      <c r="C1141" s="459"/>
      <c r="D1141" s="297" t="s">
        <v>508</v>
      </c>
      <c r="E1141" s="298">
        <v>0</v>
      </c>
      <c r="F1141" s="299">
        <v>1</v>
      </c>
      <c r="G1141" s="299">
        <v>15</v>
      </c>
      <c r="H1141" s="299">
        <v>16</v>
      </c>
      <c r="I1141" s="299">
        <v>18</v>
      </c>
      <c r="J1141" s="299">
        <v>12</v>
      </c>
      <c r="K1141" s="299">
        <v>4</v>
      </c>
      <c r="L1141" s="299">
        <v>7.0000000000000007E-2</v>
      </c>
      <c r="M1141" s="299">
        <v>1.9</v>
      </c>
      <c r="N1141" s="299">
        <v>1.97</v>
      </c>
      <c r="O1141" s="299"/>
      <c r="P1141" s="299" t="s">
        <v>498</v>
      </c>
      <c r="Q1141" s="299">
        <v>0.3</v>
      </c>
      <c r="R1141" s="299">
        <v>0.2</v>
      </c>
      <c r="S1141" s="300">
        <v>81</v>
      </c>
      <c r="W1141" s="309"/>
      <c r="X1141" s="309"/>
      <c r="AB1141" s="309"/>
      <c r="AC1141" s="309">
        <v>1</v>
      </c>
      <c r="AD1141" s="309">
        <v>5.0000000000000001E-3</v>
      </c>
      <c r="AE1141" s="309">
        <v>3.1E-2</v>
      </c>
      <c r="AF1141" s="309">
        <v>3.0000000000000001E-3</v>
      </c>
      <c r="AG1141" s="309">
        <v>0.05</v>
      </c>
      <c r="AH1141" s="309" t="s">
        <v>498</v>
      </c>
      <c r="AI1141" s="309">
        <v>4.7</v>
      </c>
      <c r="AJ1141" s="309">
        <v>0</v>
      </c>
      <c r="AL1141" s="309"/>
    </row>
    <row r="1142" spans="2:38" ht="15" customHeight="1">
      <c r="B1142" s="461"/>
      <c r="C1142" s="459"/>
      <c r="D1142" s="297" t="s">
        <v>510</v>
      </c>
      <c r="E1142" s="298">
        <v>0</v>
      </c>
      <c r="F1142" s="299">
        <v>9</v>
      </c>
      <c r="G1142" s="299">
        <v>26</v>
      </c>
      <c r="H1142" s="299">
        <v>35</v>
      </c>
      <c r="I1142" s="299">
        <v>5</v>
      </c>
      <c r="J1142" s="299">
        <v>9</v>
      </c>
      <c r="K1142" s="299">
        <v>12</v>
      </c>
      <c r="L1142" s="299">
        <v>0.23</v>
      </c>
      <c r="M1142" s="299">
        <v>1.9</v>
      </c>
      <c r="N1142" s="299">
        <v>2.13</v>
      </c>
      <c r="O1142" s="299"/>
      <c r="P1142" s="299" t="s">
        <v>535</v>
      </c>
      <c r="Q1142" s="299">
        <v>1.3</v>
      </c>
      <c r="R1142" s="299">
        <v>2.1</v>
      </c>
      <c r="S1142" s="300">
        <v>77</v>
      </c>
      <c r="W1142" s="309"/>
      <c r="X1142" s="309"/>
      <c r="AB1142" s="309"/>
      <c r="AC1142" s="309">
        <v>6</v>
      </c>
      <c r="AD1142" s="309">
        <v>8.0000000000000002E-3</v>
      </c>
      <c r="AE1142" s="309">
        <v>3.4000000000000002E-2</v>
      </c>
      <c r="AF1142" s="309">
        <v>2E-3</v>
      </c>
      <c r="AG1142" s="309">
        <v>0.06</v>
      </c>
      <c r="AH1142" s="309" t="s">
        <v>498</v>
      </c>
      <c r="AI1142" s="309">
        <v>6.1</v>
      </c>
      <c r="AJ1142" s="309">
        <v>0</v>
      </c>
      <c r="AL1142" s="309"/>
    </row>
    <row r="1143" spans="2:38" ht="15" customHeight="1">
      <c r="B1143" s="461"/>
      <c r="C1143" s="459"/>
      <c r="D1143" s="297" t="s">
        <v>511</v>
      </c>
      <c r="E1143" s="298">
        <v>1</v>
      </c>
      <c r="F1143" s="299">
        <v>6</v>
      </c>
      <c r="G1143" s="299">
        <v>16</v>
      </c>
      <c r="H1143" s="299">
        <v>22</v>
      </c>
      <c r="I1143" s="299">
        <v>15</v>
      </c>
      <c r="J1143" s="299">
        <v>15</v>
      </c>
      <c r="K1143" s="299">
        <v>11</v>
      </c>
      <c r="L1143" s="299">
        <v>0.17</v>
      </c>
      <c r="M1143" s="299">
        <v>1.9</v>
      </c>
      <c r="N1143" s="299">
        <v>2.0699999999999998</v>
      </c>
      <c r="O1143" s="299"/>
      <c r="P1143" s="299" t="s">
        <v>506</v>
      </c>
      <c r="Q1143" s="299">
        <v>2.8</v>
      </c>
      <c r="R1143" s="299">
        <v>3.4</v>
      </c>
      <c r="S1143" s="300">
        <v>69</v>
      </c>
      <c r="W1143" s="309"/>
      <c r="X1143" s="309"/>
      <c r="AB1143" s="309"/>
      <c r="AC1143" s="309">
        <v>-1</v>
      </c>
      <c r="AD1143" s="309">
        <v>1.2E-2</v>
      </c>
      <c r="AE1143" s="309">
        <v>3.5000000000000003E-2</v>
      </c>
      <c r="AF1143" s="309">
        <v>2E-3</v>
      </c>
      <c r="AG1143" s="309">
        <v>0.03</v>
      </c>
      <c r="AH1143" s="309" t="s">
        <v>498</v>
      </c>
      <c r="AI1143" s="309">
        <v>3.5</v>
      </c>
      <c r="AJ1143" s="309">
        <v>0</v>
      </c>
      <c r="AL1143" s="309"/>
    </row>
    <row r="1144" spans="2:38" ht="15" customHeight="1" thickBot="1">
      <c r="B1144" s="461"/>
      <c r="C1144" s="459"/>
      <c r="D1144" s="310" t="s">
        <v>512</v>
      </c>
      <c r="E1144" s="311">
        <v>1</v>
      </c>
      <c r="F1144" s="304">
        <v>1</v>
      </c>
      <c r="G1144" s="304">
        <v>7</v>
      </c>
      <c r="H1144" s="304">
        <v>8</v>
      </c>
      <c r="I1144" s="304">
        <v>28</v>
      </c>
      <c r="J1144" s="304">
        <v>9</v>
      </c>
      <c r="K1144" s="304">
        <v>6</v>
      </c>
      <c r="L1144" s="304">
        <v>7.0000000000000007E-2</v>
      </c>
      <c r="M1144" s="304">
        <v>1.9</v>
      </c>
      <c r="N1144" s="304">
        <v>1.97</v>
      </c>
      <c r="O1144" s="304"/>
      <c r="P1144" s="304" t="s">
        <v>498</v>
      </c>
      <c r="Q1144" s="304">
        <v>3.2</v>
      </c>
      <c r="R1144" s="304">
        <v>6.8</v>
      </c>
      <c r="S1144" s="305">
        <v>61</v>
      </c>
      <c r="W1144" s="309"/>
      <c r="X1144" s="309"/>
      <c r="AB1144" s="309"/>
      <c r="AC1144" s="309">
        <v>6</v>
      </c>
      <c r="AD1144" s="309">
        <v>1.2999999999999999E-2</v>
      </c>
      <c r="AE1144" s="309">
        <v>3.2000000000000001E-2</v>
      </c>
      <c r="AF1144" s="309">
        <v>2E-3</v>
      </c>
      <c r="AG1144" s="309">
        <v>0.05</v>
      </c>
      <c r="AH1144" s="309" t="s">
        <v>493</v>
      </c>
      <c r="AI1144" s="309">
        <v>2.2000000000000002</v>
      </c>
      <c r="AJ1144" s="309">
        <v>0</v>
      </c>
      <c r="AL1144" s="309"/>
    </row>
    <row r="1145" spans="2:38" ht="15" customHeight="1">
      <c r="B1145" s="461"/>
      <c r="C1145" s="459"/>
      <c r="D1145" s="293" t="s">
        <v>514</v>
      </c>
      <c r="E1145" s="294">
        <v>1</v>
      </c>
      <c r="F1145" s="295">
        <v>1</v>
      </c>
      <c r="G1145" s="295">
        <v>5</v>
      </c>
      <c r="H1145" s="295">
        <v>6</v>
      </c>
      <c r="I1145" s="295">
        <v>34</v>
      </c>
      <c r="J1145" s="295">
        <v>9</v>
      </c>
      <c r="K1145" s="295">
        <v>-1</v>
      </c>
      <c r="L1145" s="295">
        <v>0.15</v>
      </c>
      <c r="M1145" s="295">
        <v>1.89</v>
      </c>
      <c r="N1145" s="295">
        <v>2.04</v>
      </c>
      <c r="O1145" s="295"/>
      <c r="P1145" s="295" t="s">
        <v>498</v>
      </c>
      <c r="Q1145" s="295">
        <v>4.5</v>
      </c>
      <c r="R1145" s="295">
        <v>8.4</v>
      </c>
      <c r="S1145" s="296">
        <v>37</v>
      </c>
      <c r="W1145" s="309"/>
      <c r="X1145" s="309"/>
      <c r="AB1145" s="309"/>
      <c r="AC1145" s="309">
        <v>1</v>
      </c>
      <c r="AD1145" s="309">
        <v>3.0000000000000001E-3</v>
      </c>
      <c r="AE1145" s="309">
        <v>2.5999999999999999E-2</v>
      </c>
      <c r="AF1145" s="309">
        <v>5.0000000000000001E-3</v>
      </c>
      <c r="AG1145" s="309">
        <v>0.06</v>
      </c>
      <c r="AH1145" s="309" t="s">
        <v>513</v>
      </c>
      <c r="AI1145" s="309">
        <v>2</v>
      </c>
      <c r="AJ1145" s="309">
        <v>0</v>
      </c>
      <c r="AL1145" s="309"/>
    </row>
    <row r="1146" spans="2:38" ht="15" customHeight="1">
      <c r="B1146" s="461"/>
      <c r="C1146" s="459"/>
      <c r="D1146" s="297" t="s">
        <v>516</v>
      </c>
      <c r="E1146" s="298">
        <v>1</v>
      </c>
      <c r="F1146" s="299">
        <v>1</v>
      </c>
      <c r="G1146" s="299">
        <v>5</v>
      </c>
      <c r="H1146" s="299">
        <v>6</v>
      </c>
      <c r="I1146" s="299">
        <v>37</v>
      </c>
      <c r="J1146" s="299">
        <v>9</v>
      </c>
      <c r="K1146" s="299">
        <v>3</v>
      </c>
      <c r="L1146" s="299">
        <v>0.04</v>
      </c>
      <c r="M1146" s="299">
        <v>1.87</v>
      </c>
      <c r="N1146" s="299">
        <v>1.91</v>
      </c>
      <c r="O1146" s="299"/>
      <c r="P1146" s="299" t="s">
        <v>493</v>
      </c>
      <c r="Q1146" s="299">
        <v>5.5</v>
      </c>
      <c r="R1146" s="299">
        <v>9.1</v>
      </c>
      <c r="S1146" s="300">
        <v>38</v>
      </c>
      <c r="W1146" s="309"/>
      <c r="X1146" s="309"/>
      <c r="AB1146" s="309"/>
      <c r="AC1146" s="309">
        <v>4</v>
      </c>
      <c r="AD1146" s="309">
        <v>1.2E-2</v>
      </c>
      <c r="AE1146" s="309">
        <v>1.7999999999999999E-2</v>
      </c>
      <c r="AF1146" s="309">
        <v>1.6E-2</v>
      </c>
      <c r="AG1146" s="309">
        <v>7.0000000000000007E-2</v>
      </c>
      <c r="AH1146" s="309" t="s">
        <v>498</v>
      </c>
      <c r="AI1146" s="309">
        <v>0.3</v>
      </c>
      <c r="AJ1146" s="309">
        <v>0</v>
      </c>
      <c r="AL1146" s="309"/>
    </row>
    <row r="1147" spans="2:38" ht="15" customHeight="1">
      <c r="B1147" s="461"/>
      <c r="C1147" s="459"/>
      <c r="D1147" s="297" t="s">
        <v>517</v>
      </c>
      <c r="E1147" s="298">
        <v>1</v>
      </c>
      <c r="F1147" s="299">
        <v>0</v>
      </c>
      <c r="G1147" s="299">
        <v>3</v>
      </c>
      <c r="H1147" s="299">
        <v>3</v>
      </c>
      <c r="I1147" s="299">
        <v>38</v>
      </c>
      <c r="J1147" s="299">
        <v>7</v>
      </c>
      <c r="K1147" s="299">
        <v>-1</v>
      </c>
      <c r="L1147" s="299">
        <v>0.06</v>
      </c>
      <c r="M1147" s="299">
        <v>1.86</v>
      </c>
      <c r="N1147" s="299">
        <v>1.92</v>
      </c>
      <c r="O1147" s="299"/>
      <c r="P1147" s="299" t="s">
        <v>493</v>
      </c>
      <c r="Q1147" s="299">
        <v>7</v>
      </c>
      <c r="R1147" s="299">
        <v>7.6</v>
      </c>
      <c r="S1147" s="300">
        <v>47</v>
      </c>
      <c r="W1147" s="309"/>
      <c r="X1147" s="309"/>
      <c r="AB1147" s="309"/>
      <c r="AC1147" s="309">
        <v>12</v>
      </c>
      <c r="AD1147" s="309">
        <v>8.9999999999999993E-3</v>
      </c>
      <c r="AE1147" s="309">
        <v>5.0000000000000001E-3</v>
      </c>
      <c r="AF1147" s="309">
        <v>3.5000000000000003E-2</v>
      </c>
      <c r="AG1147" s="309">
        <v>0.23</v>
      </c>
      <c r="AH1147" s="309" t="s">
        <v>535</v>
      </c>
      <c r="AI1147" s="309">
        <v>1.3</v>
      </c>
      <c r="AJ1147" s="309">
        <v>0</v>
      </c>
      <c r="AL1147" s="309"/>
    </row>
    <row r="1148" spans="2:38" ht="15" customHeight="1">
      <c r="B1148" s="461"/>
      <c r="C1148" s="459"/>
      <c r="D1148" s="297" t="s">
        <v>519</v>
      </c>
      <c r="E1148" s="298">
        <v>1</v>
      </c>
      <c r="F1148" s="299">
        <v>0</v>
      </c>
      <c r="G1148" s="299">
        <v>3</v>
      </c>
      <c r="H1148" s="299">
        <v>3</v>
      </c>
      <c r="I1148" s="299">
        <v>37</v>
      </c>
      <c r="J1148" s="299">
        <v>6</v>
      </c>
      <c r="K1148" s="299">
        <v>3</v>
      </c>
      <c r="L1148" s="299">
        <v>0.05</v>
      </c>
      <c r="M1148" s="299">
        <v>1.87</v>
      </c>
      <c r="N1148" s="299">
        <v>1.92</v>
      </c>
      <c r="O1148" s="299"/>
      <c r="P1148" s="299" t="s">
        <v>493</v>
      </c>
      <c r="Q1148" s="299">
        <v>7.1</v>
      </c>
      <c r="R1148" s="299">
        <v>8.6999999999999993</v>
      </c>
      <c r="S1148" s="300">
        <v>35</v>
      </c>
      <c r="W1148" s="309"/>
      <c r="X1148" s="309"/>
      <c r="AB1148" s="309"/>
      <c r="AC1148" s="309">
        <v>11</v>
      </c>
      <c r="AD1148" s="309">
        <v>1.4999999999999999E-2</v>
      </c>
      <c r="AE1148" s="309">
        <v>1.4999999999999999E-2</v>
      </c>
      <c r="AF1148" s="309">
        <v>2.1999999999999999E-2</v>
      </c>
      <c r="AG1148" s="309">
        <v>0.17</v>
      </c>
      <c r="AH1148" s="309" t="s">
        <v>506</v>
      </c>
      <c r="AI1148" s="309">
        <v>2.8</v>
      </c>
      <c r="AJ1148" s="309">
        <v>1E-3</v>
      </c>
      <c r="AL1148" s="309"/>
    </row>
    <row r="1149" spans="2:38" ht="15" customHeight="1">
      <c r="B1149" s="461"/>
      <c r="C1149" s="459"/>
      <c r="D1149" s="297" t="s">
        <v>520</v>
      </c>
      <c r="E1149" s="298">
        <v>1</v>
      </c>
      <c r="F1149" s="299">
        <v>0</v>
      </c>
      <c r="G1149" s="299">
        <v>3</v>
      </c>
      <c r="H1149" s="299">
        <v>3</v>
      </c>
      <c r="I1149" s="299">
        <v>39</v>
      </c>
      <c r="J1149" s="299">
        <v>7</v>
      </c>
      <c r="K1149" s="299">
        <v>7</v>
      </c>
      <c r="L1149" s="299">
        <v>0.06</v>
      </c>
      <c r="M1149" s="299">
        <v>1.89</v>
      </c>
      <c r="N1149" s="299">
        <v>1.95</v>
      </c>
      <c r="O1149" s="299"/>
      <c r="P1149" s="299" t="s">
        <v>493</v>
      </c>
      <c r="Q1149" s="299">
        <v>3.7</v>
      </c>
      <c r="R1149" s="299">
        <v>8.6</v>
      </c>
      <c r="S1149" s="300">
        <v>30</v>
      </c>
      <c r="W1149" s="309"/>
      <c r="X1149" s="309"/>
      <c r="AB1149" s="309"/>
      <c r="AC1149" s="309">
        <v>6</v>
      </c>
      <c r="AD1149" s="309">
        <v>8.9999999999999993E-3</v>
      </c>
      <c r="AE1149" s="309">
        <v>2.8000000000000001E-2</v>
      </c>
      <c r="AF1149" s="309">
        <v>8.0000000000000002E-3</v>
      </c>
      <c r="AG1149" s="309">
        <v>7.0000000000000007E-2</v>
      </c>
      <c r="AH1149" s="309" t="s">
        <v>498</v>
      </c>
      <c r="AI1149" s="309">
        <v>3.2</v>
      </c>
      <c r="AJ1149" s="309">
        <v>1E-3</v>
      </c>
      <c r="AL1149" s="309"/>
    </row>
    <row r="1150" spans="2:38" ht="15" customHeight="1">
      <c r="B1150" s="461"/>
      <c r="C1150" s="459"/>
      <c r="D1150" s="297" t="s">
        <v>521</v>
      </c>
      <c r="E1150" s="298">
        <v>1</v>
      </c>
      <c r="F1150" s="299">
        <v>0</v>
      </c>
      <c r="G1150" s="299">
        <v>4</v>
      </c>
      <c r="H1150" s="299">
        <v>4</v>
      </c>
      <c r="I1150" s="299">
        <v>40</v>
      </c>
      <c r="J1150" s="299">
        <v>13</v>
      </c>
      <c r="K1150" s="299">
        <v>8</v>
      </c>
      <c r="L1150" s="299">
        <v>0.08</v>
      </c>
      <c r="M1150" s="299">
        <v>1.89</v>
      </c>
      <c r="N1150" s="299">
        <v>1.97</v>
      </c>
      <c r="O1150" s="299"/>
      <c r="P1150" s="299" t="s">
        <v>493</v>
      </c>
      <c r="Q1150" s="299">
        <v>4.9000000000000004</v>
      </c>
      <c r="R1150" s="299">
        <v>7</v>
      </c>
      <c r="S1150" s="300">
        <v>35</v>
      </c>
      <c r="W1150" s="309"/>
      <c r="X1150" s="309"/>
      <c r="AB1150" s="309"/>
      <c r="AC1150" s="309">
        <v>-1</v>
      </c>
      <c r="AD1150" s="309">
        <v>8.9999999999999993E-3</v>
      </c>
      <c r="AE1150" s="309">
        <v>3.4000000000000002E-2</v>
      </c>
      <c r="AF1150" s="309">
        <v>6.0000000000000001E-3</v>
      </c>
      <c r="AG1150" s="309">
        <v>0.15</v>
      </c>
      <c r="AH1150" s="309" t="s">
        <v>498</v>
      </c>
      <c r="AI1150" s="309">
        <v>4.5</v>
      </c>
      <c r="AJ1150" s="309">
        <v>1E-3</v>
      </c>
      <c r="AL1150" s="309"/>
    </row>
    <row r="1151" spans="2:38" ht="15" customHeight="1">
      <c r="B1151" s="461"/>
      <c r="C1151" s="459"/>
      <c r="D1151" s="297" t="s">
        <v>522</v>
      </c>
      <c r="E1151" s="298">
        <v>1</v>
      </c>
      <c r="F1151" s="299">
        <v>0</v>
      </c>
      <c r="G1151" s="299">
        <v>4</v>
      </c>
      <c r="H1151" s="299">
        <v>4</v>
      </c>
      <c r="I1151" s="299">
        <v>38</v>
      </c>
      <c r="J1151" s="299">
        <v>15</v>
      </c>
      <c r="K1151" s="299">
        <v>8</v>
      </c>
      <c r="L1151" s="299">
        <v>7.0000000000000007E-2</v>
      </c>
      <c r="M1151" s="299">
        <v>1.89</v>
      </c>
      <c r="N1151" s="299">
        <v>1.96</v>
      </c>
      <c r="O1151" s="299"/>
      <c r="P1151" s="299" t="s">
        <v>498</v>
      </c>
      <c r="Q1151" s="299">
        <v>2.2000000000000002</v>
      </c>
      <c r="R1151" s="299">
        <v>5.2</v>
      </c>
      <c r="S1151" s="300">
        <v>37</v>
      </c>
      <c r="W1151" s="309"/>
      <c r="X1151" s="309"/>
      <c r="AB1151" s="309"/>
      <c r="AC1151" s="309">
        <v>3</v>
      </c>
      <c r="AD1151" s="309">
        <v>8.9999999999999993E-3</v>
      </c>
      <c r="AE1151" s="309">
        <v>3.6999999999999998E-2</v>
      </c>
      <c r="AF1151" s="309">
        <v>6.0000000000000001E-3</v>
      </c>
      <c r="AG1151" s="309">
        <v>0.04</v>
      </c>
      <c r="AH1151" s="309" t="s">
        <v>493</v>
      </c>
      <c r="AI1151" s="309">
        <v>5.5</v>
      </c>
      <c r="AJ1151" s="309">
        <v>1E-3</v>
      </c>
      <c r="AL1151" s="309"/>
    </row>
    <row r="1152" spans="2:38" ht="15" customHeight="1">
      <c r="B1152" s="461"/>
      <c r="C1152" s="459"/>
      <c r="D1152" s="297" t="s">
        <v>523</v>
      </c>
      <c r="E1152" s="298">
        <v>1</v>
      </c>
      <c r="F1152" s="299">
        <v>0</v>
      </c>
      <c r="G1152" s="299">
        <v>9</v>
      </c>
      <c r="H1152" s="299">
        <v>9</v>
      </c>
      <c r="I1152" s="299">
        <v>30</v>
      </c>
      <c r="J1152" s="299">
        <v>13</v>
      </c>
      <c r="K1152" s="299">
        <v>6</v>
      </c>
      <c r="L1152" s="299">
        <v>7.0000000000000007E-2</v>
      </c>
      <c r="M1152" s="299">
        <v>1.9</v>
      </c>
      <c r="N1152" s="299">
        <v>1.97</v>
      </c>
      <c r="O1152" s="299"/>
      <c r="P1152" s="299" t="s">
        <v>506</v>
      </c>
      <c r="Q1152" s="299">
        <v>2.2000000000000002</v>
      </c>
      <c r="R1152" s="299">
        <v>3.4</v>
      </c>
      <c r="S1152" s="300">
        <v>42</v>
      </c>
      <c r="W1152" s="309"/>
      <c r="X1152" s="309"/>
      <c r="AB1152" s="309"/>
      <c r="AC1152" s="309">
        <v>-1</v>
      </c>
      <c r="AD1152" s="309">
        <v>7.0000000000000001E-3</v>
      </c>
      <c r="AE1152" s="309">
        <v>3.7999999999999999E-2</v>
      </c>
      <c r="AF1152" s="309">
        <v>3.0000000000000001E-3</v>
      </c>
      <c r="AG1152" s="309">
        <v>0.06</v>
      </c>
      <c r="AH1152" s="309" t="s">
        <v>493</v>
      </c>
      <c r="AI1152" s="309">
        <v>7</v>
      </c>
      <c r="AJ1152" s="309">
        <v>1E-3</v>
      </c>
      <c r="AL1152" s="309"/>
    </row>
    <row r="1153" spans="2:38" ht="15" customHeight="1">
      <c r="B1153" s="461"/>
      <c r="C1153" s="459"/>
      <c r="D1153" s="297" t="s">
        <v>524</v>
      </c>
      <c r="E1153" s="298">
        <v>1</v>
      </c>
      <c r="F1153" s="299">
        <v>0</v>
      </c>
      <c r="G1153" s="299">
        <v>7</v>
      </c>
      <c r="H1153" s="299">
        <v>7</v>
      </c>
      <c r="I1153" s="299">
        <v>32</v>
      </c>
      <c r="J1153" s="299">
        <v>11</v>
      </c>
      <c r="K1153" s="299">
        <v>12</v>
      </c>
      <c r="L1153" s="299">
        <v>0.08</v>
      </c>
      <c r="M1153" s="299">
        <v>1.91</v>
      </c>
      <c r="N1153" s="299">
        <v>1.99</v>
      </c>
      <c r="O1153" s="299"/>
      <c r="P1153" s="299" t="s">
        <v>498</v>
      </c>
      <c r="Q1153" s="299">
        <v>1.3</v>
      </c>
      <c r="R1153" s="299">
        <v>1.8</v>
      </c>
      <c r="S1153" s="300">
        <v>53</v>
      </c>
      <c r="W1153" s="309"/>
      <c r="X1153" s="309"/>
      <c r="AB1153" s="309"/>
      <c r="AC1153" s="309">
        <v>3</v>
      </c>
      <c r="AD1153" s="309">
        <v>6.0000000000000001E-3</v>
      </c>
      <c r="AE1153" s="309">
        <v>3.6999999999999998E-2</v>
      </c>
      <c r="AF1153" s="309">
        <v>3.0000000000000001E-3</v>
      </c>
      <c r="AG1153" s="309">
        <v>0.05</v>
      </c>
      <c r="AH1153" s="309" t="s">
        <v>493</v>
      </c>
      <c r="AI1153" s="309">
        <v>7.1</v>
      </c>
      <c r="AJ1153" s="309">
        <v>1E-3</v>
      </c>
      <c r="AL1153" s="309"/>
    </row>
    <row r="1154" spans="2:38" ht="15" customHeight="1">
      <c r="B1154" s="461"/>
      <c r="C1154" s="459"/>
      <c r="D1154" s="297" t="s">
        <v>525</v>
      </c>
      <c r="E1154" s="298">
        <v>1</v>
      </c>
      <c r="F1154" s="299">
        <v>0</v>
      </c>
      <c r="G1154" s="299">
        <v>14</v>
      </c>
      <c r="H1154" s="299">
        <v>14</v>
      </c>
      <c r="I1154" s="299">
        <v>23</v>
      </c>
      <c r="J1154" s="299">
        <v>18</v>
      </c>
      <c r="K1154" s="299">
        <v>14</v>
      </c>
      <c r="L1154" s="299">
        <v>0.16</v>
      </c>
      <c r="M1154" s="299">
        <v>1.92</v>
      </c>
      <c r="N1154" s="299">
        <v>2.08</v>
      </c>
      <c r="O1154" s="299"/>
      <c r="P1154" s="299" t="s">
        <v>506</v>
      </c>
      <c r="Q1154" s="299">
        <v>1.1000000000000001</v>
      </c>
      <c r="R1154" s="299">
        <v>0.5</v>
      </c>
      <c r="S1154" s="300">
        <v>56</v>
      </c>
      <c r="W1154" s="309"/>
      <c r="X1154" s="309"/>
      <c r="AB1154" s="309"/>
      <c r="AC1154" s="309">
        <v>7</v>
      </c>
      <c r="AD1154" s="309">
        <v>7.0000000000000001E-3</v>
      </c>
      <c r="AE1154" s="309">
        <v>3.9E-2</v>
      </c>
      <c r="AF1154" s="309">
        <v>3.0000000000000001E-3</v>
      </c>
      <c r="AG1154" s="309">
        <v>0.06</v>
      </c>
      <c r="AH1154" s="309" t="s">
        <v>493</v>
      </c>
      <c r="AI1154" s="309">
        <v>3.7</v>
      </c>
      <c r="AJ1154" s="309">
        <v>1E-3</v>
      </c>
      <c r="AL1154" s="309"/>
    </row>
    <row r="1155" spans="2:38" ht="15" customHeight="1">
      <c r="B1155" s="461"/>
      <c r="C1155" s="459"/>
      <c r="D1155" s="297" t="s">
        <v>526</v>
      </c>
      <c r="E1155" s="298">
        <v>1</v>
      </c>
      <c r="F1155" s="299">
        <v>0</v>
      </c>
      <c r="G1155" s="299">
        <v>14</v>
      </c>
      <c r="H1155" s="299">
        <v>14</v>
      </c>
      <c r="I1155" s="299">
        <v>22</v>
      </c>
      <c r="J1155" s="299">
        <v>21</v>
      </c>
      <c r="K1155" s="299">
        <v>16</v>
      </c>
      <c r="L1155" s="299">
        <v>0.14000000000000001</v>
      </c>
      <c r="M1155" s="299">
        <v>1.93</v>
      </c>
      <c r="N1155" s="299">
        <v>2.0699999999999998</v>
      </c>
      <c r="O1155" s="299"/>
      <c r="P1155" s="299" t="s">
        <v>498</v>
      </c>
      <c r="Q1155" s="299">
        <v>1</v>
      </c>
      <c r="R1155" s="299">
        <v>-0.2</v>
      </c>
      <c r="S1155" s="300">
        <v>64</v>
      </c>
      <c r="W1155" s="309"/>
      <c r="X1155" s="309"/>
      <c r="AB1155" s="309"/>
      <c r="AC1155" s="309">
        <v>8</v>
      </c>
      <c r="AD1155" s="309">
        <v>1.2999999999999999E-2</v>
      </c>
      <c r="AE1155" s="309">
        <v>0.04</v>
      </c>
      <c r="AF1155" s="309">
        <v>4.0000000000000001E-3</v>
      </c>
      <c r="AG1155" s="309">
        <v>0.08</v>
      </c>
      <c r="AH1155" s="309" t="s">
        <v>493</v>
      </c>
      <c r="AI1155" s="309">
        <v>4.9000000000000004</v>
      </c>
      <c r="AJ1155" s="309">
        <v>1E-3</v>
      </c>
      <c r="AL1155" s="309"/>
    </row>
    <row r="1156" spans="2:38" ht="15" customHeight="1">
      <c r="B1156" s="461"/>
      <c r="C1156" s="459"/>
      <c r="D1156" s="297" t="s">
        <v>527</v>
      </c>
      <c r="E1156" s="298">
        <v>1</v>
      </c>
      <c r="F1156" s="299">
        <v>0</v>
      </c>
      <c r="G1156" s="299">
        <v>8</v>
      </c>
      <c r="H1156" s="299">
        <v>8</v>
      </c>
      <c r="I1156" s="299">
        <v>22</v>
      </c>
      <c r="J1156" s="299">
        <v>8</v>
      </c>
      <c r="K1156" s="299">
        <v>8</v>
      </c>
      <c r="L1156" s="299">
        <v>0.11</v>
      </c>
      <c r="M1156" s="299">
        <v>1.96</v>
      </c>
      <c r="N1156" s="299">
        <v>2.0699999999999998</v>
      </c>
      <c r="O1156" s="299"/>
      <c r="P1156" s="299" t="s">
        <v>506</v>
      </c>
      <c r="Q1156" s="299">
        <v>1.1000000000000001</v>
      </c>
      <c r="R1156" s="299">
        <v>-0.8</v>
      </c>
      <c r="S1156" s="300">
        <v>65</v>
      </c>
      <c r="W1156" s="309"/>
      <c r="X1156" s="309"/>
      <c r="AB1156" s="309"/>
      <c r="AC1156" s="309">
        <v>8</v>
      </c>
      <c r="AD1156" s="309">
        <v>1.4999999999999999E-2</v>
      </c>
      <c r="AE1156" s="309">
        <v>3.7999999999999999E-2</v>
      </c>
      <c r="AF1156" s="309">
        <v>4.0000000000000001E-3</v>
      </c>
      <c r="AG1156" s="309">
        <v>7.0000000000000007E-2</v>
      </c>
      <c r="AH1156" s="309" t="s">
        <v>498</v>
      </c>
      <c r="AI1156" s="309">
        <v>2.2000000000000002</v>
      </c>
      <c r="AJ1156" s="309">
        <v>1E-3</v>
      </c>
      <c r="AL1156" s="309"/>
    </row>
    <row r="1157" spans="2:38" ht="15" customHeight="1">
      <c r="B1157" s="461"/>
      <c r="C1157" s="459"/>
      <c r="D1157" s="297" t="s">
        <v>528</v>
      </c>
      <c r="E1157" s="298">
        <v>0</v>
      </c>
      <c r="F1157" s="299">
        <v>0</v>
      </c>
      <c r="G1157" s="299">
        <v>7</v>
      </c>
      <c r="H1157" s="299">
        <v>7</v>
      </c>
      <c r="I1157" s="299">
        <v>20</v>
      </c>
      <c r="J1157" s="299">
        <v>10</v>
      </c>
      <c r="K1157" s="299">
        <v>7</v>
      </c>
      <c r="L1157" s="299">
        <v>0.09</v>
      </c>
      <c r="M1157" s="299">
        <v>2</v>
      </c>
      <c r="N1157" s="299">
        <v>2.09</v>
      </c>
      <c r="O1157" s="299"/>
      <c r="P1157" s="299" t="s">
        <v>539</v>
      </c>
      <c r="Q1157" s="299">
        <v>1.3</v>
      </c>
      <c r="R1157" s="299">
        <v>-2.5</v>
      </c>
      <c r="S1157" s="300">
        <v>71</v>
      </c>
      <c r="W1157" s="309"/>
      <c r="X1157" s="309"/>
      <c r="AB1157" s="309"/>
      <c r="AC1157" s="309">
        <v>6</v>
      </c>
      <c r="AD1157" s="309">
        <v>1.2999999999999999E-2</v>
      </c>
      <c r="AE1157" s="309">
        <v>0.03</v>
      </c>
      <c r="AF1157" s="309">
        <v>8.9999999999999993E-3</v>
      </c>
      <c r="AG1157" s="309">
        <v>7.0000000000000007E-2</v>
      </c>
      <c r="AH1157" s="309" t="s">
        <v>506</v>
      </c>
      <c r="AI1157" s="309">
        <v>2.2000000000000002</v>
      </c>
      <c r="AJ1157" s="309">
        <v>1E-3</v>
      </c>
      <c r="AL1157" s="309"/>
    </row>
    <row r="1158" spans="2:38" ht="15" customHeight="1">
      <c r="B1158" s="461"/>
      <c r="C1158" s="460"/>
      <c r="D1158" s="297" t="s">
        <v>529</v>
      </c>
      <c r="E1158" s="298">
        <v>0</v>
      </c>
      <c r="F1158" s="299">
        <v>0</v>
      </c>
      <c r="G1158" s="299">
        <v>6</v>
      </c>
      <c r="H1158" s="299">
        <v>6</v>
      </c>
      <c r="I1158" s="299">
        <v>21</v>
      </c>
      <c r="J1158" s="299">
        <v>9</v>
      </c>
      <c r="K1158" s="299">
        <v>5</v>
      </c>
      <c r="L1158" s="299">
        <v>0.11</v>
      </c>
      <c r="M1158" s="299">
        <v>1.98</v>
      </c>
      <c r="N1158" s="299">
        <v>2.09</v>
      </c>
      <c r="O1158" s="299"/>
      <c r="P1158" s="299" t="s">
        <v>493</v>
      </c>
      <c r="Q1158" s="299">
        <v>0.7</v>
      </c>
      <c r="R1158" s="299">
        <v>-1.4</v>
      </c>
      <c r="S1158" s="300">
        <v>71</v>
      </c>
      <c r="W1158" s="309"/>
      <c r="X1158" s="309"/>
      <c r="AB1158" s="309"/>
      <c r="AC1158" s="309">
        <v>12</v>
      </c>
      <c r="AD1158" s="309">
        <v>1.0999999999999999E-2</v>
      </c>
      <c r="AE1158" s="309">
        <v>3.2000000000000001E-2</v>
      </c>
      <c r="AF1158" s="309">
        <v>7.0000000000000001E-3</v>
      </c>
      <c r="AG1158" s="309">
        <v>0.08</v>
      </c>
      <c r="AH1158" s="309" t="s">
        <v>498</v>
      </c>
      <c r="AI1158" s="309">
        <v>1.3</v>
      </c>
      <c r="AJ1158" s="309">
        <v>1E-3</v>
      </c>
      <c r="AL1158" s="309"/>
    </row>
    <row r="1159" spans="2:38" ht="15" customHeight="1">
      <c r="B1159" s="461"/>
      <c r="C1159" s="458">
        <v>42757</v>
      </c>
      <c r="D1159" s="297" t="s">
        <v>492</v>
      </c>
      <c r="E1159" s="298">
        <v>0</v>
      </c>
      <c r="F1159" s="299">
        <v>0</v>
      </c>
      <c r="G1159" s="299">
        <v>7</v>
      </c>
      <c r="H1159" s="299">
        <v>7</v>
      </c>
      <c r="I1159" s="299">
        <v>18</v>
      </c>
      <c r="J1159" s="299">
        <v>12</v>
      </c>
      <c r="K1159" s="299">
        <v>6</v>
      </c>
      <c r="L1159" s="299">
        <v>0.12</v>
      </c>
      <c r="M1159" s="299">
        <v>1.97</v>
      </c>
      <c r="N1159" s="299">
        <v>2.09</v>
      </c>
      <c r="O1159" s="299"/>
      <c r="P1159" s="299" t="s">
        <v>498</v>
      </c>
      <c r="Q1159" s="299">
        <v>0.4</v>
      </c>
      <c r="R1159" s="299">
        <v>-0.7</v>
      </c>
      <c r="S1159" s="300">
        <v>65</v>
      </c>
      <c r="W1159" s="309"/>
      <c r="AB1159" s="309"/>
      <c r="AC1159" s="309">
        <v>14</v>
      </c>
      <c r="AD1159" s="309">
        <v>1.7999999999999999E-2</v>
      </c>
      <c r="AE1159" s="309">
        <v>2.3E-2</v>
      </c>
      <c r="AF1159" s="309">
        <v>1.4E-2</v>
      </c>
      <c r="AG1159" s="309">
        <v>0.16</v>
      </c>
      <c r="AH1159" s="309" t="s">
        <v>506</v>
      </c>
      <c r="AI1159" s="309">
        <v>1.1000000000000001</v>
      </c>
      <c r="AJ1159" s="309">
        <v>1E-3</v>
      </c>
      <c r="AL1159" s="309"/>
    </row>
    <row r="1160" spans="2:38" ht="15" customHeight="1">
      <c r="B1160" s="461"/>
      <c r="C1160" s="459"/>
      <c r="D1160" s="297" t="s">
        <v>495</v>
      </c>
      <c r="E1160" s="298">
        <v>1</v>
      </c>
      <c r="F1160" s="299">
        <v>0</v>
      </c>
      <c r="G1160" s="299">
        <v>7</v>
      </c>
      <c r="H1160" s="299">
        <v>7</v>
      </c>
      <c r="I1160" s="299">
        <v>15</v>
      </c>
      <c r="J1160" s="299">
        <v>14</v>
      </c>
      <c r="K1160" s="299">
        <v>10</v>
      </c>
      <c r="L1160" s="299">
        <v>0.09</v>
      </c>
      <c r="M1160" s="299">
        <v>1.98</v>
      </c>
      <c r="N1160" s="299">
        <v>2.0699999999999998</v>
      </c>
      <c r="O1160" s="299"/>
      <c r="P1160" s="299" t="s">
        <v>506</v>
      </c>
      <c r="Q1160" s="299">
        <v>0.7</v>
      </c>
      <c r="R1160" s="299">
        <v>-0.8</v>
      </c>
      <c r="S1160" s="300">
        <v>64</v>
      </c>
      <c r="W1160" s="309"/>
      <c r="X1160" s="309"/>
      <c r="AB1160" s="309"/>
      <c r="AC1160" s="309">
        <v>16</v>
      </c>
      <c r="AD1160" s="309">
        <v>2.1000000000000001E-2</v>
      </c>
      <c r="AE1160" s="309">
        <v>2.1999999999999999E-2</v>
      </c>
      <c r="AF1160" s="309">
        <v>1.4E-2</v>
      </c>
      <c r="AG1160" s="309">
        <v>0.14000000000000001</v>
      </c>
      <c r="AH1160" s="309" t="s">
        <v>498</v>
      </c>
      <c r="AI1160" s="309">
        <v>1</v>
      </c>
      <c r="AJ1160" s="309">
        <v>1E-3</v>
      </c>
      <c r="AL1160" s="309"/>
    </row>
    <row r="1161" spans="2:38" ht="15" customHeight="1">
      <c r="B1161" s="461"/>
      <c r="C1161" s="459"/>
      <c r="D1161" s="297" t="s">
        <v>497</v>
      </c>
      <c r="E1161" s="298">
        <v>1</v>
      </c>
      <c r="F1161" s="299">
        <v>0</v>
      </c>
      <c r="G1161" s="299">
        <v>7</v>
      </c>
      <c r="H1161" s="299">
        <v>7</v>
      </c>
      <c r="I1161" s="299">
        <v>13</v>
      </c>
      <c r="J1161" s="299">
        <v>18</v>
      </c>
      <c r="K1161" s="299">
        <v>9</v>
      </c>
      <c r="L1161" s="299">
        <v>0.12</v>
      </c>
      <c r="M1161" s="299">
        <v>2.0299999999999998</v>
      </c>
      <c r="N1161" s="299">
        <v>2.15</v>
      </c>
      <c r="O1161" s="299"/>
      <c r="P1161" s="299" t="s">
        <v>531</v>
      </c>
      <c r="Q1161" s="299">
        <v>1.1000000000000001</v>
      </c>
      <c r="R1161" s="299">
        <v>-0.8</v>
      </c>
      <c r="S1161" s="300">
        <v>60</v>
      </c>
      <c r="W1161" s="309"/>
      <c r="X1161" s="309"/>
      <c r="AB1161" s="309"/>
      <c r="AC1161" s="309">
        <v>8</v>
      </c>
      <c r="AD1161" s="309">
        <v>8.0000000000000002E-3</v>
      </c>
      <c r="AE1161" s="309">
        <v>2.1999999999999999E-2</v>
      </c>
      <c r="AF1161" s="309">
        <v>8.0000000000000002E-3</v>
      </c>
      <c r="AG1161" s="309">
        <v>0.11</v>
      </c>
      <c r="AH1161" s="309" t="s">
        <v>506</v>
      </c>
      <c r="AI1161" s="309">
        <v>1.1000000000000001</v>
      </c>
      <c r="AJ1161" s="309">
        <v>1E-3</v>
      </c>
      <c r="AL1161" s="309"/>
    </row>
    <row r="1162" spans="2:38" ht="15" customHeight="1">
      <c r="B1162" s="461"/>
      <c r="C1162" s="459"/>
      <c r="D1162" s="297" t="s">
        <v>500</v>
      </c>
      <c r="E1162" s="298">
        <v>1</v>
      </c>
      <c r="F1162" s="299">
        <v>0</v>
      </c>
      <c r="G1162" s="299">
        <v>5</v>
      </c>
      <c r="H1162" s="299">
        <v>5</v>
      </c>
      <c r="I1162" s="299">
        <v>16</v>
      </c>
      <c r="J1162" s="299">
        <v>11</v>
      </c>
      <c r="K1162" s="299">
        <v>9</v>
      </c>
      <c r="L1162" s="299">
        <v>0.1</v>
      </c>
      <c r="M1162" s="299">
        <v>2.14</v>
      </c>
      <c r="N1162" s="299">
        <v>2.2400000000000002</v>
      </c>
      <c r="O1162" s="299"/>
      <c r="P1162" s="299" t="s">
        <v>498</v>
      </c>
      <c r="Q1162" s="299">
        <v>1.7</v>
      </c>
      <c r="R1162" s="299">
        <v>-1.9</v>
      </c>
      <c r="S1162" s="300">
        <v>60</v>
      </c>
      <c r="W1162" s="309"/>
      <c r="X1162" s="309"/>
      <c r="AB1162" s="309"/>
      <c r="AC1162" s="309">
        <v>7</v>
      </c>
      <c r="AD1162" s="309">
        <v>0.01</v>
      </c>
      <c r="AE1162" s="309">
        <v>0.02</v>
      </c>
      <c r="AF1162" s="309">
        <v>7.0000000000000001E-3</v>
      </c>
      <c r="AG1162" s="309">
        <v>0.09</v>
      </c>
      <c r="AH1162" s="309" t="s">
        <v>539</v>
      </c>
      <c r="AI1162" s="309">
        <v>1.3</v>
      </c>
      <c r="AJ1162" s="309">
        <v>0</v>
      </c>
      <c r="AL1162" s="309"/>
    </row>
    <row r="1163" spans="2:38" ht="15" customHeight="1">
      <c r="B1163" s="461"/>
      <c r="C1163" s="459"/>
      <c r="D1163" s="297" t="s">
        <v>503</v>
      </c>
      <c r="E1163" s="298">
        <v>0</v>
      </c>
      <c r="F1163" s="299">
        <v>0</v>
      </c>
      <c r="G1163" s="299">
        <v>4</v>
      </c>
      <c r="H1163" s="299">
        <v>4</v>
      </c>
      <c r="I1163" s="299">
        <v>15</v>
      </c>
      <c r="J1163" s="299">
        <v>10</v>
      </c>
      <c r="K1163" s="299">
        <v>6</v>
      </c>
      <c r="L1163" s="299">
        <v>0.06</v>
      </c>
      <c r="M1163" s="299">
        <v>2.1800000000000002</v>
      </c>
      <c r="N1163" s="299">
        <v>2.2400000000000002</v>
      </c>
      <c r="O1163" s="299"/>
      <c r="P1163" s="299" t="s">
        <v>498</v>
      </c>
      <c r="Q1163" s="299">
        <v>1.8</v>
      </c>
      <c r="R1163" s="299">
        <v>-0.5</v>
      </c>
      <c r="S1163" s="300">
        <v>65</v>
      </c>
      <c r="W1163" s="309"/>
      <c r="X1163" s="309"/>
      <c r="AB1163" s="309"/>
      <c r="AC1163" s="309">
        <v>5</v>
      </c>
      <c r="AD1163" s="309">
        <v>8.9999999999999993E-3</v>
      </c>
      <c r="AE1163" s="309">
        <v>2.1000000000000001E-2</v>
      </c>
      <c r="AF1163" s="309">
        <v>6.0000000000000001E-3</v>
      </c>
      <c r="AG1163" s="309">
        <v>0.11</v>
      </c>
      <c r="AH1163" s="309" t="s">
        <v>493</v>
      </c>
      <c r="AI1163" s="309">
        <v>0.7</v>
      </c>
      <c r="AJ1163" s="309">
        <v>0</v>
      </c>
      <c r="AL1163" s="309"/>
    </row>
    <row r="1164" spans="2:38" ht="15" customHeight="1">
      <c r="B1164" s="461"/>
      <c r="C1164" s="459"/>
      <c r="D1164" s="297" t="s">
        <v>505</v>
      </c>
      <c r="E1164" s="298">
        <v>0</v>
      </c>
      <c r="F1164" s="299">
        <v>0</v>
      </c>
      <c r="G1164" s="299">
        <v>3</v>
      </c>
      <c r="H1164" s="299">
        <v>3</v>
      </c>
      <c r="I1164" s="299">
        <v>16</v>
      </c>
      <c r="J1164" s="299">
        <v>11</v>
      </c>
      <c r="K1164" s="299">
        <v>13</v>
      </c>
      <c r="L1164" s="299">
        <v>7.0000000000000007E-2</v>
      </c>
      <c r="M1164" s="299">
        <v>2.15</v>
      </c>
      <c r="N1164" s="299">
        <v>2.2200000000000002</v>
      </c>
      <c r="O1164" s="299"/>
      <c r="P1164" s="299" t="s">
        <v>498</v>
      </c>
      <c r="Q1164" s="299">
        <v>1.7</v>
      </c>
      <c r="R1164" s="299">
        <v>-0.9</v>
      </c>
      <c r="S1164" s="300">
        <v>72</v>
      </c>
      <c r="W1164" s="309"/>
      <c r="X1164" s="309"/>
      <c r="AB1164" s="309"/>
      <c r="AC1164" s="309">
        <v>6</v>
      </c>
      <c r="AD1164" s="309">
        <v>1.2E-2</v>
      </c>
      <c r="AE1164" s="309">
        <v>1.7999999999999999E-2</v>
      </c>
      <c r="AF1164" s="309">
        <v>7.0000000000000001E-3</v>
      </c>
      <c r="AG1164" s="309">
        <v>0.12</v>
      </c>
      <c r="AH1164" s="309" t="s">
        <v>498</v>
      </c>
      <c r="AI1164" s="309">
        <v>0.4</v>
      </c>
      <c r="AJ1164" s="309">
        <v>0</v>
      </c>
      <c r="AL1164" s="309"/>
    </row>
    <row r="1165" spans="2:38" ht="15" customHeight="1">
      <c r="B1165" s="461"/>
      <c r="C1165" s="459"/>
      <c r="D1165" s="297" t="s">
        <v>508</v>
      </c>
      <c r="E1165" s="298">
        <v>0</v>
      </c>
      <c r="F1165" s="299">
        <v>0</v>
      </c>
      <c r="G1165" s="299">
        <v>5</v>
      </c>
      <c r="H1165" s="299">
        <v>5</v>
      </c>
      <c r="I1165" s="299">
        <v>14</v>
      </c>
      <c r="J1165" s="299">
        <v>8</v>
      </c>
      <c r="K1165" s="299">
        <v>9</v>
      </c>
      <c r="L1165" s="299">
        <v>0.06</v>
      </c>
      <c r="M1165" s="299">
        <v>2.0699999999999998</v>
      </c>
      <c r="N1165" s="299">
        <v>2.13</v>
      </c>
      <c r="O1165" s="299"/>
      <c r="P1165" s="299" t="s">
        <v>493</v>
      </c>
      <c r="Q1165" s="299">
        <v>1.3</v>
      </c>
      <c r="R1165" s="299">
        <v>-2.4</v>
      </c>
      <c r="S1165" s="300">
        <v>69</v>
      </c>
      <c r="W1165" s="309"/>
      <c r="X1165" s="309"/>
      <c r="AB1165" s="309"/>
      <c r="AC1165" s="309">
        <v>10</v>
      </c>
      <c r="AD1165" s="309">
        <v>1.4E-2</v>
      </c>
      <c r="AE1165" s="309">
        <v>1.4999999999999999E-2</v>
      </c>
      <c r="AF1165" s="309">
        <v>7.0000000000000001E-3</v>
      </c>
      <c r="AG1165" s="309">
        <v>0.09</v>
      </c>
      <c r="AH1165" s="309" t="s">
        <v>506</v>
      </c>
      <c r="AI1165" s="309">
        <v>0.7</v>
      </c>
      <c r="AJ1165" s="309">
        <v>1E-3</v>
      </c>
      <c r="AL1165" s="309"/>
    </row>
    <row r="1166" spans="2:38" ht="15" customHeight="1">
      <c r="B1166" s="461"/>
      <c r="C1166" s="459"/>
      <c r="D1166" s="297" t="s">
        <v>510</v>
      </c>
      <c r="E1166" s="298">
        <v>0</v>
      </c>
      <c r="F1166" s="299">
        <v>0</v>
      </c>
      <c r="G1166" s="299">
        <v>7</v>
      </c>
      <c r="H1166" s="299">
        <v>7</v>
      </c>
      <c r="I1166" s="299">
        <v>10</v>
      </c>
      <c r="J1166" s="299">
        <v>13</v>
      </c>
      <c r="K1166" s="299">
        <v>9</v>
      </c>
      <c r="L1166" s="299">
        <v>0.15</v>
      </c>
      <c r="M1166" s="299">
        <v>2.06</v>
      </c>
      <c r="N1166" s="299">
        <v>2.21</v>
      </c>
      <c r="O1166" s="299"/>
      <c r="P1166" s="299" t="s">
        <v>515</v>
      </c>
      <c r="Q1166" s="299">
        <v>0.3</v>
      </c>
      <c r="R1166" s="299">
        <v>-0.6</v>
      </c>
      <c r="S1166" s="300">
        <v>69</v>
      </c>
      <c r="W1166" s="309"/>
      <c r="X1166" s="309"/>
      <c r="AB1166" s="309"/>
      <c r="AC1166" s="309">
        <v>9</v>
      </c>
      <c r="AD1166" s="309">
        <v>1.7999999999999999E-2</v>
      </c>
      <c r="AE1166" s="309">
        <v>1.2999999999999999E-2</v>
      </c>
      <c r="AF1166" s="309">
        <v>7.0000000000000001E-3</v>
      </c>
      <c r="AG1166" s="309">
        <v>0.12</v>
      </c>
      <c r="AH1166" s="309" t="s">
        <v>531</v>
      </c>
      <c r="AI1166" s="309">
        <v>1.1000000000000001</v>
      </c>
      <c r="AJ1166" s="309">
        <v>1E-3</v>
      </c>
      <c r="AL1166" s="309"/>
    </row>
    <row r="1167" spans="2:38" ht="15" customHeight="1">
      <c r="B1167" s="461"/>
      <c r="C1167" s="459"/>
      <c r="D1167" s="297" t="s">
        <v>511</v>
      </c>
      <c r="E1167" s="298">
        <v>1</v>
      </c>
      <c r="F1167" s="299">
        <v>1</v>
      </c>
      <c r="G1167" s="299">
        <v>7</v>
      </c>
      <c r="H1167" s="299">
        <v>8</v>
      </c>
      <c r="I1167" s="299">
        <v>15</v>
      </c>
      <c r="J1167" s="299">
        <v>16</v>
      </c>
      <c r="K1167" s="299">
        <v>15</v>
      </c>
      <c r="L1167" s="299">
        <v>0.11</v>
      </c>
      <c r="M1167" s="299">
        <v>2.0099999999999998</v>
      </c>
      <c r="N1167" s="299">
        <v>2.12</v>
      </c>
      <c r="O1167" s="299"/>
      <c r="P1167" s="299" t="s">
        <v>536</v>
      </c>
      <c r="Q1167" s="299">
        <v>0.2</v>
      </c>
      <c r="R1167" s="299">
        <v>2.2000000000000002</v>
      </c>
      <c r="S1167" s="300">
        <v>55</v>
      </c>
      <c r="W1167" s="309"/>
      <c r="X1167" s="309"/>
      <c r="AB1167" s="309"/>
      <c r="AC1167" s="309">
        <v>9</v>
      </c>
      <c r="AD1167" s="309">
        <v>1.0999999999999999E-2</v>
      </c>
      <c r="AE1167" s="309">
        <v>1.6E-2</v>
      </c>
      <c r="AF1167" s="309">
        <v>5.0000000000000001E-3</v>
      </c>
      <c r="AG1167" s="309">
        <v>0.1</v>
      </c>
      <c r="AH1167" s="309" t="s">
        <v>498</v>
      </c>
      <c r="AI1167" s="309">
        <v>1.7</v>
      </c>
      <c r="AJ1167" s="309">
        <v>1E-3</v>
      </c>
      <c r="AL1167" s="309"/>
    </row>
    <row r="1168" spans="2:38" ht="15" customHeight="1" thickBot="1">
      <c r="B1168" s="461"/>
      <c r="C1168" s="459"/>
      <c r="D1168" s="310" t="s">
        <v>512</v>
      </c>
      <c r="E1168" s="311">
        <v>1</v>
      </c>
      <c r="F1168" s="304">
        <v>1</v>
      </c>
      <c r="G1168" s="304">
        <v>6</v>
      </c>
      <c r="H1168" s="304">
        <v>7</v>
      </c>
      <c r="I1168" s="304">
        <v>25</v>
      </c>
      <c r="J1168" s="304">
        <v>24</v>
      </c>
      <c r="K1168" s="304">
        <v>15</v>
      </c>
      <c r="L1168" s="304">
        <v>0.01</v>
      </c>
      <c r="M1168" s="304">
        <v>1.96</v>
      </c>
      <c r="N1168" s="304">
        <v>1.97</v>
      </c>
      <c r="O1168" s="304"/>
      <c r="P1168" s="304" t="s">
        <v>533</v>
      </c>
      <c r="Q1168" s="304">
        <v>1.1000000000000001</v>
      </c>
      <c r="R1168" s="304">
        <v>5.2</v>
      </c>
      <c r="S1168" s="305">
        <v>47</v>
      </c>
      <c r="W1168" s="309"/>
      <c r="X1168" s="309"/>
      <c r="AB1168" s="309"/>
      <c r="AC1168" s="309">
        <v>6</v>
      </c>
      <c r="AD1168" s="309">
        <v>0.01</v>
      </c>
      <c r="AE1168" s="309">
        <v>1.4999999999999999E-2</v>
      </c>
      <c r="AF1168" s="309">
        <v>4.0000000000000001E-3</v>
      </c>
      <c r="AG1168" s="309">
        <v>0.06</v>
      </c>
      <c r="AH1168" s="309" t="s">
        <v>498</v>
      </c>
      <c r="AI1168" s="309">
        <v>1.8</v>
      </c>
      <c r="AJ1168" s="309">
        <v>0</v>
      </c>
      <c r="AL1168" s="309"/>
    </row>
    <row r="1169" spans="2:38" ht="15" customHeight="1">
      <c r="B1169" s="461"/>
      <c r="C1169" s="459"/>
      <c r="D1169" s="293" t="s">
        <v>514</v>
      </c>
      <c r="E1169" s="294">
        <v>1</v>
      </c>
      <c r="F1169" s="295">
        <v>1</v>
      </c>
      <c r="G1169" s="295">
        <v>7</v>
      </c>
      <c r="H1169" s="295">
        <v>8</v>
      </c>
      <c r="I1169" s="295">
        <v>32</v>
      </c>
      <c r="J1169" s="295">
        <v>27</v>
      </c>
      <c r="K1169" s="295">
        <v>21</v>
      </c>
      <c r="L1169" s="295">
        <v>0.11</v>
      </c>
      <c r="M1169" s="295">
        <v>1.92</v>
      </c>
      <c r="N1169" s="295">
        <v>2.0299999999999998</v>
      </c>
      <c r="O1169" s="295"/>
      <c r="P1169" s="295" t="s">
        <v>533</v>
      </c>
      <c r="Q1169" s="295">
        <v>4.0999999999999996</v>
      </c>
      <c r="R1169" s="295">
        <v>5.9</v>
      </c>
      <c r="S1169" s="296">
        <v>44</v>
      </c>
      <c r="W1169" s="309"/>
      <c r="X1169" s="309"/>
      <c r="AB1169" s="309"/>
      <c r="AC1169" s="309">
        <v>13</v>
      </c>
      <c r="AD1169" s="309">
        <v>1.0999999999999999E-2</v>
      </c>
      <c r="AE1169" s="309">
        <v>1.6E-2</v>
      </c>
      <c r="AF1169" s="309">
        <v>3.0000000000000001E-3</v>
      </c>
      <c r="AG1169" s="309">
        <v>7.0000000000000007E-2</v>
      </c>
      <c r="AH1169" s="309" t="s">
        <v>498</v>
      </c>
      <c r="AI1169" s="309">
        <v>1.7</v>
      </c>
      <c r="AJ1169" s="309">
        <v>0</v>
      </c>
      <c r="AL1169" s="309"/>
    </row>
    <row r="1170" spans="2:38" ht="15" customHeight="1">
      <c r="B1170" s="461"/>
      <c r="C1170" s="459"/>
      <c r="D1170" s="297" t="s">
        <v>516</v>
      </c>
      <c r="E1170" s="298">
        <v>2</v>
      </c>
      <c r="F1170" s="299">
        <v>1</v>
      </c>
      <c r="G1170" s="299">
        <v>10</v>
      </c>
      <c r="H1170" s="299">
        <v>11</v>
      </c>
      <c r="I1170" s="299">
        <v>34</v>
      </c>
      <c r="J1170" s="299">
        <v>23</v>
      </c>
      <c r="K1170" s="299">
        <v>23</v>
      </c>
      <c r="L1170" s="299">
        <v>0.12</v>
      </c>
      <c r="M1170" s="299">
        <v>1.93</v>
      </c>
      <c r="N1170" s="299">
        <v>2.0499999999999998</v>
      </c>
      <c r="O1170" s="299"/>
      <c r="P1170" s="299" t="s">
        <v>515</v>
      </c>
      <c r="Q1170" s="299">
        <v>4.0999999999999996</v>
      </c>
      <c r="R1170" s="299">
        <v>7.8</v>
      </c>
      <c r="S1170" s="300">
        <v>36</v>
      </c>
      <c r="W1170" s="309"/>
      <c r="X1170" s="309"/>
      <c r="AB1170" s="309"/>
      <c r="AC1170" s="309">
        <v>9</v>
      </c>
      <c r="AD1170" s="309">
        <v>8.0000000000000002E-3</v>
      </c>
      <c r="AE1170" s="309">
        <v>1.4E-2</v>
      </c>
      <c r="AF1170" s="309">
        <v>5.0000000000000001E-3</v>
      </c>
      <c r="AG1170" s="309">
        <v>0.06</v>
      </c>
      <c r="AH1170" s="309" t="s">
        <v>493</v>
      </c>
      <c r="AI1170" s="309">
        <v>1.3</v>
      </c>
      <c r="AJ1170" s="309">
        <v>0</v>
      </c>
      <c r="AL1170" s="309"/>
    </row>
    <row r="1171" spans="2:38" ht="15" customHeight="1">
      <c r="B1171" s="461"/>
      <c r="C1171" s="459"/>
      <c r="D1171" s="297" t="s">
        <v>517</v>
      </c>
      <c r="E1171" s="298">
        <v>2</v>
      </c>
      <c r="F1171" s="299">
        <v>1</v>
      </c>
      <c r="G1171" s="299">
        <v>6</v>
      </c>
      <c r="H1171" s="299">
        <v>7</v>
      </c>
      <c r="I1171" s="299">
        <v>41</v>
      </c>
      <c r="J1171" s="299">
        <v>21</v>
      </c>
      <c r="K1171" s="299">
        <v>18</v>
      </c>
      <c r="L1171" s="299">
        <v>0.1</v>
      </c>
      <c r="M1171" s="299">
        <v>1.92</v>
      </c>
      <c r="N1171" s="299">
        <v>2.02</v>
      </c>
      <c r="O1171" s="299"/>
      <c r="P1171" s="299" t="s">
        <v>515</v>
      </c>
      <c r="Q1171" s="299">
        <v>4.5</v>
      </c>
      <c r="R1171" s="299">
        <v>9.8000000000000007</v>
      </c>
      <c r="S1171" s="300">
        <v>31</v>
      </c>
      <c r="W1171" s="309"/>
      <c r="X1171" s="309"/>
      <c r="AB1171" s="309"/>
      <c r="AC1171" s="309">
        <v>9</v>
      </c>
      <c r="AD1171" s="309">
        <v>1.2999999999999999E-2</v>
      </c>
      <c r="AE1171" s="309">
        <v>0.01</v>
      </c>
      <c r="AF1171" s="309">
        <v>7.0000000000000001E-3</v>
      </c>
      <c r="AG1171" s="309">
        <v>0.15</v>
      </c>
      <c r="AH1171" s="309" t="s">
        <v>515</v>
      </c>
      <c r="AI1171" s="309">
        <v>0.3</v>
      </c>
      <c r="AJ1171" s="309">
        <v>0</v>
      </c>
      <c r="AL1171" s="309"/>
    </row>
    <row r="1172" spans="2:38" ht="15" customHeight="1">
      <c r="B1172" s="461"/>
      <c r="C1172" s="459"/>
      <c r="D1172" s="297" t="s">
        <v>519</v>
      </c>
      <c r="E1172" s="298">
        <v>1</v>
      </c>
      <c r="F1172" s="299">
        <v>0</v>
      </c>
      <c r="G1172" s="299">
        <v>3</v>
      </c>
      <c r="H1172" s="299">
        <v>3</v>
      </c>
      <c r="I1172" s="299">
        <v>44</v>
      </c>
      <c r="J1172" s="299">
        <v>14</v>
      </c>
      <c r="K1172" s="299">
        <v>5</v>
      </c>
      <c r="L1172" s="299">
        <v>7.0000000000000007E-2</v>
      </c>
      <c r="M1172" s="299">
        <v>1.89</v>
      </c>
      <c r="N1172" s="299">
        <v>1.96</v>
      </c>
      <c r="O1172" s="299"/>
      <c r="P1172" s="299" t="s">
        <v>515</v>
      </c>
      <c r="Q1172" s="299">
        <v>4.0999999999999996</v>
      </c>
      <c r="R1172" s="299">
        <v>10.5</v>
      </c>
      <c r="S1172" s="300">
        <v>26</v>
      </c>
      <c r="W1172" s="309"/>
      <c r="X1172" s="309"/>
      <c r="AB1172" s="309"/>
      <c r="AC1172" s="309">
        <v>15</v>
      </c>
      <c r="AD1172" s="309">
        <v>1.6E-2</v>
      </c>
      <c r="AE1172" s="309">
        <v>1.4999999999999999E-2</v>
      </c>
      <c r="AF1172" s="309">
        <v>8.0000000000000002E-3</v>
      </c>
      <c r="AG1172" s="309">
        <v>0.11</v>
      </c>
      <c r="AH1172" s="309" t="s">
        <v>536</v>
      </c>
      <c r="AI1172" s="309">
        <v>0.2</v>
      </c>
      <c r="AJ1172" s="309">
        <v>1E-3</v>
      </c>
      <c r="AL1172" s="309"/>
    </row>
    <row r="1173" spans="2:38" ht="15" customHeight="1">
      <c r="B1173" s="461"/>
      <c r="C1173" s="459"/>
      <c r="D1173" s="297" t="s">
        <v>520</v>
      </c>
      <c r="E1173" s="298">
        <v>1</v>
      </c>
      <c r="F1173" s="299">
        <v>0</v>
      </c>
      <c r="G1173" s="299">
        <v>3</v>
      </c>
      <c r="H1173" s="299">
        <v>3</v>
      </c>
      <c r="I1173" s="299">
        <v>45</v>
      </c>
      <c r="J1173" s="299">
        <v>19</v>
      </c>
      <c r="K1173" s="299">
        <v>8</v>
      </c>
      <c r="L1173" s="299">
        <v>0.04</v>
      </c>
      <c r="M1173" s="299">
        <v>1.88</v>
      </c>
      <c r="N1173" s="299">
        <v>1.92</v>
      </c>
      <c r="O1173" s="299"/>
      <c r="P1173" s="299" t="s">
        <v>533</v>
      </c>
      <c r="Q1173" s="299">
        <v>3.2</v>
      </c>
      <c r="R1173" s="299">
        <v>10.7</v>
      </c>
      <c r="S1173" s="300">
        <v>24</v>
      </c>
      <c r="W1173" s="309"/>
      <c r="X1173" s="309"/>
      <c r="AB1173" s="309"/>
      <c r="AC1173" s="309">
        <v>15</v>
      </c>
      <c r="AD1173" s="309">
        <v>2.4E-2</v>
      </c>
      <c r="AE1173" s="309">
        <v>2.5000000000000001E-2</v>
      </c>
      <c r="AF1173" s="309">
        <v>7.0000000000000001E-3</v>
      </c>
      <c r="AG1173" s="309">
        <v>0.01</v>
      </c>
      <c r="AH1173" s="309" t="s">
        <v>533</v>
      </c>
      <c r="AI1173" s="309">
        <v>1.1000000000000001</v>
      </c>
      <c r="AJ1173" s="309">
        <v>1E-3</v>
      </c>
      <c r="AL1173" s="309"/>
    </row>
    <row r="1174" spans="2:38" ht="15" customHeight="1">
      <c r="B1174" s="461"/>
      <c r="C1174" s="459"/>
      <c r="D1174" s="297" t="s">
        <v>521</v>
      </c>
      <c r="E1174" s="298">
        <v>1</v>
      </c>
      <c r="F1174" s="299">
        <v>0</v>
      </c>
      <c r="G1174" s="299">
        <v>3</v>
      </c>
      <c r="H1174" s="299">
        <v>3</v>
      </c>
      <c r="I1174" s="299">
        <v>45</v>
      </c>
      <c r="J1174" s="299">
        <v>13</v>
      </c>
      <c r="K1174" s="299">
        <v>7</v>
      </c>
      <c r="L1174" s="299">
        <v>0.08</v>
      </c>
      <c r="M1174" s="299">
        <v>1.88</v>
      </c>
      <c r="N1174" s="299">
        <v>1.96</v>
      </c>
      <c r="O1174" s="299"/>
      <c r="P1174" s="299" t="s">
        <v>533</v>
      </c>
      <c r="Q1174" s="299">
        <v>4</v>
      </c>
      <c r="R1174" s="299">
        <v>10.1</v>
      </c>
      <c r="S1174" s="300">
        <v>21</v>
      </c>
      <c r="W1174" s="309"/>
      <c r="X1174" s="309"/>
      <c r="AB1174" s="309"/>
      <c r="AC1174" s="309">
        <v>21</v>
      </c>
      <c r="AD1174" s="309">
        <v>2.7E-2</v>
      </c>
      <c r="AE1174" s="309">
        <v>3.2000000000000001E-2</v>
      </c>
      <c r="AF1174" s="309">
        <v>8.0000000000000002E-3</v>
      </c>
      <c r="AG1174" s="309">
        <v>0.11</v>
      </c>
      <c r="AH1174" s="309" t="s">
        <v>533</v>
      </c>
      <c r="AI1174" s="309">
        <v>4.0999999999999996</v>
      </c>
      <c r="AJ1174" s="309">
        <v>1E-3</v>
      </c>
      <c r="AL1174" s="309"/>
    </row>
    <row r="1175" spans="2:38" ht="15" customHeight="1">
      <c r="B1175" s="461"/>
      <c r="C1175" s="459"/>
      <c r="D1175" s="297" t="s">
        <v>522</v>
      </c>
      <c r="E1175" s="298">
        <v>1</v>
      </c>
      <c r="F1175" s="299">
        <v>0</v>
      </c>
      <c r="G1175" s="299">
        <v>4</v>
      </c>
      <c r="H1175" s="299">
        <v>4</v>
      </c>
      <c r="I1175" s="299">
        <v>42</v>
      </c>
      <c r="J1175" s="299">
        <v>14</v>
      </c>
      <c r="K1175" s="299">
        <v>10</v>
      </c>
      <c r="L1175" s="299">
        <v>7.0000000000000007E-2</v>
      </c>
      <c r="M1175" s="299">
        <v>1.89</v>
      </c>
      <c r="N1175" s="299">
        <v>1.96</v>
      </c>
      <c r="O1175" s="299"/>
      <c r="P1175" s="299" t="s">
        <v>515</v>
      </c>
      <c r="Q1175" s="299">
        <v>2.6</v>
      </c>
      <c r="R1175" s="299">
        <v>8.4</v>
      </c>
      <c r="S1175" s="300">
        <v>23</v>
      </c>
      <c r="W1175" s="309"/>
      <c r="X1175" s="309"/>
      <c r="AB1175" s="309"/>
      <c r="AC1175" s="309">
        <v>23</v>
      </c>
      <c r="AD1175" s="309">
        <v>2.3E-2</v>
      </c>
      <c r="AE1175" s="309">
        <v>3.4000000000000002E-2</v>
      </c>
      <c r="AF1175" s="309">
        <v>1.0999999999999999E-2</v>
      </c>
      <c r="AG1175" s="309">
        <v>0.12</v>
      </c>
      <c r="AH1175" s="309" t="s">
        <v>515</v>
      </c>
      <c r="AI1175" s="309">
        <v>4.0999999999999996</v>
      </c>
      <c r="AJ1175" s="309">
        <v>2E-3</v>
      </c>
      <c r="AL1175" s="309"/>
    </row>
    <row r="1176" spans="2:38" ht="15" customHeight="1">
      <c r="B1176" s="461"/>
      <c r="C1176" s="459"/>
      <c r="D1176" s="297" t="s">
        <v>523</v>
      </c>
      <c r="E1176" s="298">
        <v>1</v>
      </c>
      <c r="F1176" s="299">
        <v>0</v>
      </c>
      <c r="G1176" s="299">
        <v>7</v>
      </c>
      <c r="H1176" s="299">
        <v>7</v>
      </c>
      <c r="I1176" s="299">
        <v>37</v>
      </c>
      <c r="J1176" s="299">
        <v>11</v>
      </c>
      <c r="K1176" s="299">
        <v>11</v>
      </c>
      <c r="L1176" s="299">
        <v>0.1</v>
      </c>
      <c r="M1176" s="299">
        <v>1.88</v>
      </c>
      <c r="N1176" s="299">
        <v>1.98</v>
      </c>
      <c r="O1176" s="299"/>
      <c r="P1176" s="299" t="s">
        <v>533</v>
      </c>
      <c r="Q1176" s="299">
        <v>1.6</v>
      </c>
      <c r="R1176" s="299">
        <v>6.6</v>
      </c>
      <c r="S1176" s="300">
        <v>28</v>
      </c>
      <c r="W1176" s="309"/>
      <c r="X1176" s="309"/>
      <c r="AB1176" s="309"/>
      <c r="AC1176" s="309">
        <v>18</v>
      </c>
      <c r="AD1176" s="309">
        <v>2.1000000000000001E-2</v>
      </c>
      <c r="AE1176" s="309">
        <v>4.1000000000000002E-2</v>
      </c>
      <c r="AF1176" s="309">
        <v>7.0000000000000001E-3</v>
      </c>
      <c r="AG1176" s="309">
        <v>0.1</v>
      </c>
      <c r="AH1176" s="309" t="s">
        <v>515</v>
      </c>
      <c r="AI1176" s="309">
        <v>4.5</v>
      </c>
      <c r="AJ1176" s="309">
        <v>2E-3</v>
      </c>
      <c r="AL1176" s="309"/>
    </row>
    <row r="1177" spans="2:38" ht="15" customHeight="1">
      <c r="B1177" s="461"/>
      <c r="C1177" s="459"/>
      <c r="D1177" s="297" t="s">
        <v>524</v>
      </c>
      <c r="E1177" s="298">
        <v>1</v>
      </c>
      <c r="F1177" s="299">
        <v>0</v>
      </c>
      <c r="G1177" s="299">
        <v>10</v>
      </c>
      <c r="H1177" s="299">
        <v>10</v>
      </c>
      <c r="I1177" s="299">
        <v>32</v>
      </c>
      <c r="J1177" s="299">
        <v>14</v>
      </c>
      <c r="K1177" s="299">
        <v>17</v>
      </c>
      <c r="L1177" s="299">
        <v>0.08</v>
      </c>
      <c r="M1177" s="299">
        <v>1.91</v>
      </c>
      <c r="N1177" s="299">
        <v>1.99</v>
      </c>
      <c r="O1177" s="299"/>
      <c r="P1177" s="299" t="s">
        <v>515</v>
      </c>
      <c r="Q1177" s="299">
        <v>1.6</v>
      </c>
      <c r="R1177" s="299">
        <v>3.2</v>
      </c>
      <c r="S1177" s="300">
        <v>47</v>
      </c>
      <c r="W1177" s="309"/>
      <c r="X1177" s="309"/>
      <c r="AB1177" s="309"/>
      <c r="AC1177" s="309">
        <v>5</v>
      </c>
      <c r="AD1177" s="309">
        <v>1.4E-2</v>
      </c>
      <c r="AE1177" s="309">
        <v>4.3999999999999997E-2</v>
      </c>
      <c r="AF1177" s="309">
        <v>3.0000000000000001E-3</v>
      </c>
      <c r="AG1177" s="309">
        <v>7.0000000000000007E-2</v>
      </c>
      <c r="AH1177" s="309" t="s">
        <v>515</v>
      </c>
      <c r="AI1177" s="309">
        <v>4.0999999999999996</v>
      </c>
      <c r="AJ1177" s="309">
        <v>1E-3</v>
      </c>
      <c r="AL1177" s="309"/>
    </row>
    <row r="1178" spans="2:38" ht="15" customHeight="1">
      <c r="B1178" s="461"/>
      <c r="C1178" s="459"/>
      <c r="D1178" s="297" t="s">
        <v>525</v>
      </c>
      <c r="E1178" s="298">
        <v>1</v>
      </c>
      <c r="F1178" s="299">
        <v>0</v>
      </c>
      <c r="G1178" s="299">
        <v>10</v>
      </c>
      <c r="H1178" s="299">
        <v>10</v>
      </c>
      <c r="I1178" s="299">
        <v>29</v>
      </c>
      <c r="J1178" s="299">
        <v>16</v>
      </c>
      <c r="K1178" s="299">
        <v>16</v>
      </c>
      <c r="L1178" s="299">
        <v>0.13</v>
      </c>
      <c r="M1178" s="299">
        <v>1.93</v>
      </c>
      <c r="N1178" s="299">
        <v>2.06</v>
      </c>
      <c r="O1178" s="299"/>
      <c r="P1178" s="299" t="s">
        <v>539</v>
      </c>
      <c r="Q1178" s="299">
        <v>2.6</v>
      </c>
      <c r="R1178" s="299">
        <v>3.8</v>
      </c>
      <c r="S1178" s="300">
        <v>49</v>
      </c>
      <c r="W1178" s="309"/>
      <c r="X1178" s="309"/>
      <c r="AB1178" s="309"/>
      <c r="AC1178" s="309">
        <v>8</v>
      </c>
      <c r="AD1178" s="309">
        <v>1.9E-2</v>
      </c>
      <c r="AE1178" s="309">
        <v>4.4999999999999998E-2</v>
      </c>
      <c r="AF1178" s="309">
        <v>3.0000000000000001E-3</v>
      </c>
      <c r="AG1178" s="309">
        <v>0.04</v>
      </c>
      <c r="AH1178" s="309" t="s">
        <v>533</v>
      </c>
      <c r="AI1178" s="309">
        <v>3.2</v>
      </c>
      <c r="AJ1178" s="309">
        <v>1E-3</v>
      </c>
      <c r="AL1178" s="309"/>
    </row>
    <row r="1179" spans="2:38" ht="15" customHeight="1">
      <c r="B1179" s="461"/>
      <c r="C1179" s="459"/>
      <c r="D1179" s="297" t="s">
        <v>526</v>
      </c>
      <c r="E1179" s="298">
        <v>1</v>
      </c>
      <c r="F1179" s="299">
        <v>0</v>
      </c>
      <c r="G1179" s="299">
        <v>9</v>
      </c>
      <c r="H1179" s="299">
        <v>9</v>
      </c>
      <c r="I1179" s="299">
        <v>30</v>
      </c>
      <c r="J1179" s="299">
        <v>21</v>
      </c>
      <c r="K1179" s="299">
        <v>20</v>
      </c>
      <c r="L1179" s="299">
        <v>0.11</v>
      </c>
      <c r="M1179" s="299">
        <v>1.94</v>
      </c>
      <c r="N1179" s="299">
        <v>2.0499999999999998</v>
      </c>
      <c r="O1179" s="299"/>
      <c r="P1179" s="299" t="s">
        <v>506</v>
      </c>
      <c r="Q1179" s="299">
        <v>0.8</v>
      </c>
      <c r="R1179" s="299">
        <v>-0.2</v>
      </c>
      <c r="S1179" s="300">
        <v>57</v>
      </c>
      <c r="W1179" s="309"/>
      <c r="X1179" s="309"/>
      <c r="AB1179" s="309"/>
      <c r="AC1179" s="309">
        <v>7</v>
      </c>
      <c r="AD1179" s="309">
        <v>1.2999999999999999E-2</v>
      </c>
      <c r="AE1179" s="309">
        <v>4.4999999999999998E-2</v>
      </c>
      <c r="AF1179" s="309">
        <v>3.0000000000000001E-3</v>
      </c>
      <c r="AG1179" s="309">
        <v>0.08</v>
      </c>
      <c r="AH1179" s="309" t="s">
        <v>533</v>
      </c>
      <c r="AI1179" s="309">
        <v>4</v>
      </c>
      <c r="AJ1179" s="309">
        <v>1E-3</v>
      </c>
      <c r="AL1179" s="309"/>
    </row>
    <row r="1180" spans="2:38" ht="15" customHeight="1">
      <c r="B1180" s="461"/>
      <c r="C1180" s="459"/>
      <c r="D1180" s="297" t="s">
        <v>527</v>
      </c>
      <c r="E1180" s="298">
        <v>1</v>
      </c>
      <c r="F1180" s="299">
        <v>0</v>
      </c>
      <c r="G1180" s="299">
        <v>14</v>
      </c>
      <c r="H1180" s="299">
        <v>14</v>
      </c>
      <c r="I1180" s="299">
        <v>21</v>
      </c>
      <c r="J1180" s="299">
        <v>23</v>
      </c>
      <c r="K1180" s="299">
        <v>22</v>
      </c>
      <c r="L1180" s="299">
        <v>0.15</v>
      </c>
      <c r="M1180" s="299">
        <v>1.97</v>
      </c>
      <c r="N1180" s="299">
        <v>2.12</v>
      </c>
      <c r="O1180" s="299"/>
      <c r="P1180" s="299" t="s">
        <v>493</v>
      </c>
      <c r="Q1180" s="299">
        <v>1.4</v>
      </c>
      <c r="R1180" s="299">
        <v>-0.8</v>
      </c>
      <c r="S1180" s="300">
        <v>63</v>
      </c>
      <c r="W1180" s="309"/>
      <c r="X1180" s="309"/>
      <c r="AB1180" s="309"/>
      <c r="AC1180" s="309">
        <v>10</v>
      </c>
      <c r="AD1180" s="309">
        <v>1.4E-2</v>
      </c>
      <c r="AE1180" s="309">
        <v>4.2000000000000003E-2</v>
      </c>
      <c r="AF1180" s="309">
        <v>4.0000000000000001E-3</v>
      </c>
      <c r="AG1180" s="309">
        <v>7.0000000000000007E-2</v>
      </c>
      <c r="AH1180" s="309" t="s">
        <v>515</v>
      </c>
      <c r="AI1180" s="309">
        <v>2.6</v>
      </c>
      <c r="AJ1180" s="309">
        <v>1E-3</v>
      </c>
      <c r="AL1180" s="309"/>
    </row>
    <row r="1181" spans="2:38" ht="15" customHeight="1">
      <c r="B1181" s="461"/>
      <c r="C1181" s="459"/>
      <c r="D1181" s="297" t="s">
        <v>528</v>
      </c>
      <c r="E1181" s="298">
        <v>1</v>
      </c>
      <c r="F1181" s="299">
        <v>0</v>
      </c>
      <c r="G1181" s="299">
        <v>16</v>
      </c>
      <c r="H1181" s="299">
        <v>16</v>
      </c>
      <c r="I1181" s="299">
        <v>19</v>
      </c>
      <c r="J1181" s="299">
        <v>22</v>
      </c>
      <c r="K1181" s="299">
        <v>19</v>
      </c>
      <c r="L1181" s="299">
        <v>0.17</v>
      </c>
      <c r="M1181" s="299">
        <v>1.96</v>
      </c>
      <c r="N1181" s="299">
        <v>2.13</v>
      </c>
      <c r="O1181" s="299"/>
      <c r="P1181" s="299" t="s">
        <v>518</v>
      </c>
      <c r="Q1181" s="299">
        <v>0.8</v>
      </c>
      <c r="R1181" s="299">
        <v>-0.8</v>
      </c>
      <c r="S1181" s="300">
        <v>63</v>
      </c>
      <c r="W1181" s="309"/>
      <c r="X1181" s="309"/>
      <c r="AB1181" s="309"/>
      <c r="AC1181" s="309">
        <v>11</v>
      </c>
      <c r="AD1181" s="309">
        <v>1.0999999999999999E-2</v>
      </c>
      <c r="AE1181" s="309">
        <v>3.6999999999999998E-2</v>
      </c>
      <c r="AF1181" s="309">
        <v>7.0000000000000001E-3</v>
      </c>
      <c r="AG1181" s="309">
        <v>0.1</v>
      </c>
      <c r="AH1181" s="309" t="s">
        <v>533</v>
      </c>
      <c r="AI1181" s="309">
        <v>1.6</v>
      </c>
      <c r="AJ1181" s="309">
        <v>1E-3</v>
      </c>
      <c r="AL1181" s="309"/>
    </row>
    <row r="1182" spans="2:38" ht="15" customHeight="1">
      <c r="B1182" s="461"/>
      <c r="C1182" s="460"/>
      <c r="D1182" s="297" t="s">
        <v>529</v>
      </c>
      <c r="E1182" s="298">
        <v>1</v>
      </c>
      <c r="F1182" s="299">
        <v>0</v>
      </c>
      <c r="G1182" s="299">
        <v>18</v>
      </c>
      <c r="H1182" s="299">
        <v>18</v>
      </c>
      <c r="I1182" s="299">
        <v>15</v>
      </c>
      <c r="J1182" s="299">
        <v>25</v>
      </c>
      <c r="K1182" s="299">
        <v>18</v>
      </c>
      <c r="L1182" s="299">
        <v>0.22</v>
      </c>
      <c r="M1182" s="299">
        <v>1.97</v>
      </c>
      <c r="N1182" s="299">
        <v>2.19</v>
      </c>
      <c r="O1182" s="299"/>
      <c r="P1182" s="299" t="s">
        <v>533</v>
      </c>
      <c r="Q1182" s="299">
        <v>3.9</v>
      </c>
      <c r="R1182" s="299">
        <v>1.5</v>
      </c>
      <c r="S1182" s="300">
        <v>50</v>
      </c>
      <c r="W1182" s="309"/>
      <c r="X1182" s="309"/>
      <c r="AB1182" s="309"/>
      <c r="AC1182" s="309">
        <v>17</v>
      </c>
      <c r="AD1182" s="309">
        <v>1.4E-2</v>
      </c>
      <c r="AE1182" s="309">
        <v>3.2000000000000001E-2</v>
      </c>
      <c r="AF1182" s="309">
        <v>0.01</v>
      </c>
      <c r="AG1182" s="309">
        <v>0.08</v>
      </c>
      <c r="AH1182" s="309" t="s">
        <v>515</v>
      </c>
      <c r="AI1182" s="309">
        <v>1.6</v>
      </c>
      <c r="AJ1182" s="309">
        <v>1E-3</v>
      </c>
      <c r="AL1182" s="309"/>
    </row>
    <row r="1183" spans="2:38" ht="15" customHeight="1">
      <c r="B1183" s="461"/>
      <c r="C1183" s="458">
        <v>42758</v>
      </c>
      <c r="D1183" s="297" t="s">
        <v>492</v>
      </c>
      <c r="E1183" s="298">
        <v>1</v>
      </c>
      <c r="F1183" s="299">
        <v>0</v>
      </c>
      <c r="G1183" s="299">
        <v>9</v>
      </c>
      <c r="H1183" s="299">
        <v>9</v>
      </c>
      <c r="I1183" s="299">
        <v>21</v>
      </c>
      <c r="J1183" s="299">
        <v>10</v>
      </c>
      <c r="K1183" s="299">
        <v>15</v>
      </c>
      <c r="L1183" s="299">
        <v>0.1</v>
      </c>
      <c r="M1183" s="299">
        <v>1.97</v>
      </c>
      <c r="N1183" s="299">
        <v>2.0699999999999998</v>
      </c>
      <c r="O1183" s="299"/>
      <c r="P1183" s="299" t="s">
        <v>539</v>
      </c>
      <c r="Q1183" s="299">
        <v>1.7</v>
      </c>
      <c r="R1183" s="299">
        <v>2</v>
      </c>
      <c r="S1183" s="300">
        <v>51</v>
      </c>
      <c r="W1183" s="309"/>
      <c r="AB1183" s="309"/>
      <c r="AC1183" s="309">
        <v>16</v>
      </c>
      <c r="AD1183" s="309">
        <v>1.6E-2</v>
      </c>
      <c r="AE1183" s="309">
        <v>2.9000000000000001E-2</v>
      </c>
      <c r="AF1183" s="309">
        <v>0.01</v>
      </c>
      <c r="AG1183" s="309">
        <v>0.13</v>
      </c>
      <c r="AH1183" s="309" t="s">
        <v>539</v>
      </c>
      <c r="AI1183" s="309">
        <v>2.6</v>
      </c>
      <c r="AJ1183" s="309">
        <v>1E-3</v>
      </c>
      <c r="AL1183" s="309"/>
    </row>
    <row r="1184" spans="2:38" ht="15" customHeight="1">
      <c r="B1184" s="461"/>
      <c r="C1184" s="459"/>
      <c r="D1184" s="297" t="s">
        <v>495</v>
      </c>
      <c r="E1184" s="298">
        <v>1</v>
      </c>
      <c r="F1184" s="299">
        <v>0</v>
      </c>
      <c r="G1184" s="299">
        <v>8</v>
      </c>
      <c r="H1184" s="299">
        <v>8</v>
      </c>
      <c r="I1184" s="299">
        <v>24</v>
      </c>
      <c r="J1184" s="299">
        <v>13</v>
      </c>
      <c r="K1184" s="299">
        <v>10</v>
      </c>
      <c r="L1184" s="299">
        <v>0.1</v>
      </c>
      <c r="M1184" s="299">
        <v>1.97</v>
      </c>
      <c r="N1184" s="299">
        <v>2.0699999999999998</v>
      </c>
      <c r="O1184" s="299"/>
      <c r="P1184" s="299" t="s">
        <v>498</v>
      </c>
      <c r="Q1184" s="299">
        <v>2.2999999999999998</v>
      </c>
      <c r="R1184" s="299">
        <v>2</v>
      </c>
      <c r="S1184" s="300">
        <v>50</v>
      </c>
      <c r="W1184" s="309"/>
      <c r="X1184" s="309"/>
      <c r="AB1184" s="309"/>
      <c r="AC1184" s="309">
        <v>20</v>
      </c>
      <c r="AD1184" s="309">
        <v>2.1000000000000001E-2</v>
      </c>
      <c r="AE1184" s="309">
        <v>0.03</v>
      </c>
      <c r="AF1184" s="309">
        <v>8.9999999999999993E-3</v>
      </c>
      <c r="AG1184" s="309">
        <v>0.11</v>
      </c>
      <c r="AH1184" s="309" t="s">
        <v>506</v>
      </c>
      <c r="AI1184" s="309">
        <v>0.8</v>
      </c>
      <c r="AJ1184" s="309">
        <v>1E-3</v>
      </c>
      <c r="AL1184" s="309"/>
    </row>
    <row r="1185" spans="2:38" ht="15" customHeight="1">
      <c r="B1185" s="461"/>
      <c r="C1185" s="459"/>
      <c r="D1185" s="297" t="s">
        <v>497</v>
      </c>
      <c r="E1185" s="298">
        <v>1</v>
      </c>
      <c r="F1185" s="299">
        <v>0</v>
      </c>
      <c r="G1185" s="299">
        <v>3</v>
      </c>
      <c r="H1185" s="299">
        <v>3</v>
      </c>
      <c r="I1185" s="299">
        <v>31</v>
      </c>
      <c r="J1185" s="299">
        <v>12</v>
      </c>
      <c r="K1185" s="299">
        <v>3</v>
      </c>
      <c r="L1185" s="299">
        <v>7.0000000000000007E-2</v>
      </c>
      <c r="M1185" s="299">
        <v>1.94</v>
      </c>
      <c r="N1185" s="299">
        <v>2.0099999999999998</v>
      </c>
      <c r="O1185" s="299"/>
      <c r="P1185" s="299" t="s">
        <v>498</v>
      </c>
      <c r="Q1185" s="299">
        <v>1.6</v>
      </c>
      <c r="R1185" s="299">
        <v>1.3</v>
      </c>
      <c r="S1185" s="300">
        <v>47</v>
      </c>
      <c r="W1185" s="309"/>
      <c r="X1185" s="309"/>
      <c r="AB1185" s="309"/>
      <c r="AC1185" s="309">
        <v>22</v>
      </c>
      <c r="AD1185" s="309">
        <v>2.3E-2</v>
      </c>
      <c r="AE1185" s="309">
        <v>2.1000000000000001E-2</v>
      </c>
      <c r="AF1185" s="309">
        <v>1.4E-2</v>
      </c>
      <c r="AG1185" s="309">
        <v>0.15</v>
      </c>
      <c r="AH1185" s="309" t="s">
        <v>493</v>
      </c>
      <c r="AI1185" s="309">
        <v>1.4</v>
      </c>
      <c r="AJ1185" s="309">
        <v>1E-3</v>
      </c>
      <c r="AL1185" s="309"/>
    </row>
    <row r="1186" spans="2:38" ht="15" customHeight="1">
      <c r="B1186" s="461"/>
      <c r="C1186" s="459"/>
      <c r="D1186" s="297" t="s">
        <v>500</v>
      </c>
      <c r="E1186" s="298">
        <v>1</v>
      </c>
      <c r="F1186" s="299">
        <v>0</v>
      </c>
      <c r="G1186" s="299">
        <v>4</v>
      </c>
      <c r="H1186" s="299">
        <v>4</v>
      </c>
      <c r="I1186" s="299">
        <v>30</v>
      </c>
      <c r="J1186" s="299">
        <v>8</v>
      </c>
      <c r="K1186" s="299">
        <v>-1</v>
      </c>
      <c r="L1186" s="299">
        <v>7.0000000000000007E-2</v>
      </c>
      <c r="M1186" s="299">
        <v>1.92</v>
      </c>
      <c r="N1186" s="299">
        <v>1.99</v>
      </c>
      <c r="O1186" s="299"/>
      <c r="P1186" s="299" t="s">
        <v>498</v>
      </c>
      <c r="Q1186" s="299">
        <v>1</v>
      </c>
      <c r="R1186" s="299">
        <v>-0.7</v>
      </c>
      <c r="S1186" s="300">
        <v>49</v>
      </c>
      <c r="W1186" s="309"/>
      <c r="X1186" s="309"/>
      <c r="AB1186" s="309"/>
      <c r="AC1186" s="309">
        <v>19</v>
      </c>
      <c r="AD1186" s="309">
        <v>2.1999999999999999E-2</v>
      </c>
      <c r="AE1186" s="309">
        <v>1.9E-2</v>
      </c>
      <c r="AF1186" s="309">
        <v>1.6E-2</v>
      </c>
      <c r="AG1186" s="309">
        <v>0.17</v>
      </c>
      <c r="AH1186" s="309" t="s">
        <v>518</v>
      </c>
      <c r="AI1186" s="309">
        <v>0.8</v>
      </c>
      <c r="AJ1186" s="309">
        <v>1E-3</v>
      </c>
      <c r="AL1186" s="309"/>
    </row>
    <row r="1187" spans="2:38" ht="15" customHeight="1">
      <c r="B1187" s="461"/>
      <c r="C1187" s="459"/>
      <c r="D1187" s="297" t="s">
        <v>503</v>
      </c>
      <c r="E1187" s="298">
        <v>1</v>
      </c>
      <c r="F1187" s="299">
        <v>0</v>
      </c>
      <c r="G1187" s="299">
        <v>7</v>
      </c>
      <c r="H1187" s="299">
        <v>7</v>
      </c>
      <c r="I1187" s="299">
        <v>25</v>
      </c>
      <c r="J1187" s="299">
        <v>9</v>
      </c>
      <c r="K1187" s="299">
        <v>4</v>
      </c>
      <c r="L1187" s="299">
        <v>0.09</v>
      </c>
      <c r="M1187" s="299">
        <v>1.92</v>
      </c>
      <c r="N1187" s="299">
        <v>2.0099999999999998</v>
      </c>
      <c r="O1187" s="299"/>
      <c r="P1187" s="299" t="s">
        <v>538</v>
      </c>
      <c r="Q1187" s="299">
        <v>0.8</v>
      </c>
      <c r="R1187" s="299">
        <v>-2.4</v>
      </c>
      <c r="S1187" s="300">
        <v>58</v>
      </c>
      <c r="W1187" s="309"/>
      <c r="X1187" s="309"/>
      <c r="AB1187" s="309"/>
      <c r="AC1187" s="309">
        <v>18</v>
      </c>
      <c r="AD1187" s="309">
        <v>2.5000000000000001E-2</v>
      </c>
      <c r="AE1187" s="309">
        <v>1.4999999999999999E-2</v>
      </c>
      <c r="AF1187" s="309">
        <v>1.7999999999999999E-2</v>
      </c>
      <c r="AG1187" s="309">
        <v>0.22</v>
      </c>
      <c r="AH1187" s="309" t="s">
        <v>533</v>
      </c>
      <c r="AI1187" s="309">
        <v>3.9</v>
      </c>
      <c r="AJ1187" s="309">
        <v>1E-3</v>
      </c>
      <c r="AL1187" s="309"/>
    </row>
    <row r="1188" spans="2:38" ht="15" customHeight="1">
      <c r="B1188" s="461"/>
      <c r="C1188" s="459"/>
      <c r="D1188" s="297" t="s">
        <v>505</v>
      </c>
      <c r="E1188" s="298">
        <v>1</v>
      </c>
      <c r="F1188" s="299">
        <v>0</v>
      </c>
      <c r="G1188" s="299">
        <v>13</v>
      </c>
      <c r="H1188" s="299">
        <v>13</v>
      </c>
      <c r="I1188" s="299">
        <v>16</v>
      </c>
      <c r="J1188" s="299">
        <v>10</v>
      </c>
      <c r="K1188" s="299">
        <v>8</v>
      </c>
      <c r="L1188" s="299">
        <v>0.1</v>
      </c>
      <c r="M1188" s="299">
        <v>1.94</v>
      </c>
      <c r="N1188" s="299">
        <v>2.04</v>
      </c>
      <c r="O1188" s="299"/>
      <c r="P1188" s="299" t="s">
        <v>515</v>
      </c>
      <c r="Q1188" s="299">
        <v>0.3</v>
      </c>
      <c r="R1188" s="299">
        <v>-4.3</v>
      </c>
      <c r="S1188" s="300">
        <v>64</v>
      </c>
      <c r="W1188" s="309"/>
      <c r="X1188" s="309"/>
      <c r="AB1188" s="309"/>
      <c r="AC1188" s="309">
        <v>15</v>
      </c>
      <c r="AD1188" s="309">
        <v>0.01</v>
      </c>
      <c r="AE1188" s="309">
        <v>2.1000000000000001E-2</v>
      </c>
      <c r="AF1188" s="309">
        <v>8.9999999999999993E-3</v>
      </c>
      <c r="AG1188" s="309">
        <v>0.1</v>
      </c>
      <c r="AH1188" s="309" t="s">
        <v>539</v>
      </c>
      <c r="AI1188" s="309">
        <v>1.7</v>
      </c>
      <c r="AJ1188" s="309">
        <v>1E-3</v>
      </c>
      <c r="AL1188" s="309"/>
    </row>
    <row r="1189" spans="2:38" ht="15" customHeight="1">
      <c r="B1189" s="461"/>
      <c r="C1189" s="459"/>
      <c r="D1189" s="297" t="s">
        <v>508</v>
      </c>
      <c r="E1189" s="298">
        <v>0</v>
      </c>
      <c r="F1189" s="299">
        <v>4</v>
      </c>
      <c r="G1189" s="299">
        <v>22</v>
      </c>
      <c r="H1189" s="299">
        <v>26</v>
      </c>
      <c r="I1189" s="299">
        <v>7</v>
      </c>
      <c r="J1189" s="299">
        <v>12</v>
      </c>
      <c r="K1189" s="299">
        <v>7</v>
      </c>
      <c r="L1189" s="299">
        <v>0.14000000000000001</v>
      </c>
      <c r="M1189" s="299">
        <v>1.95</v>
      </c>
      <c r="N1189" s="299">
        <v>2.09</v>
      </c>
      <c r="O1189" s="299"/>
      <c r="P1189" s="299" t="s">
        <v>533</v>
      </c>
      <c r="Q1189" s="299">
        <v>0.6</v>
      </c>
      <c r="R1189" s="299">
        <v>-4.5</v>
      </c>
      <c r="S1189" s="300">
        <v>70</v>
      </c>
      <c r="W1189" s="309"/>
      <c r="X1189" s="309"/>
      <c r="AB1189" s="309"/>
      <c r="AC1189" s="309">
        <v>10</v>
      </c>
      <c r="AD1189" s="309">
        <v>1.2999999999999999E-2</v>
      </c>
      <c r="AE1189" s="309">
        <v>2.4E-2</v>
      </c>
      <c r="AF1189" s="309">
        <v>8.0000000000000002E-3</v>
      </c>
      <c r="AG1189" s="309">
        <v>0.1</v>
      </c>
      <c r="AH1189" s="309" t="s">
        <v>498</v>
      </c>
      <c r="AI1189" s="309">
        <v>2.2999999999999998</v>
      </c>
      <c r="AJ1189" s="309">
        <v>1E-3</v>
      </c>
      <c r="AL1189" s="309"/>
    </row>
    <row r="1190" spans="2:38" ht="15" customHeight="1">
      <c r="B1190" s="461"/>
      <c r="C1190" s="459"/>
      <c r="D1190" s="297" t="s">
        <v>510</v>
      </c>
      <c r="E1190" s="298">
        <v>1</v>
      </c>
      <c r="F1190" s="299">
        <v>19</v>
      </c>
      <c r="G1190" s="299">
        <v>31</v>
      </c>
      <c r="H1190" s="299">
        <v>50</v>
      </c>
      <c r="I1190" s="299">
        <v>2</v>
      </c>
      <c r="J1190" s="299">
        <v>18</v>
      </c>
      <c r="K1190" s="299">
        <v>11</v>
      </c>
      <c r="L1190" s="299">
        <v>0.13</v>
      </c>
      <c r="M1190" s="299">
        <v>2</v>
      </c>
      <c r="N1190" s="299">
        <v>2.13</v>
      </c>
      <c r="O1190" s="299"/>
      <c r="P1190" s="299" t="s">
        <v>518</v>
      </c>
      <c r="Q1190" s="299">
        <v>1</v>
      </c>
      <c r="R1190" s="299">
        <v>-0.7</v>
      </c>
      <c r="S1190" s="300">
        <v>58</v>
      </c>
      <c r="W1190" s="309"/>
      <c r="X1190" s="309"/>
      <c r="AB1190" s="309"/>
      <c r="AC1190" s="309">
        <v>3</v>
      </c>
      <c r="AD1190" s="309">
        <v>1.2E-2</v>
      </c>
      <c r="AE1190" s="309">
        <v>3.1E-2</v>
      </c>
      <c r="AF1190" s="309">
        <v>3.0000000000000001E-3</v>
      </c>
      <c r="AG1190" s="309">
        <v>7.0000000000000007E-2</v>
      </c>
      <c r="AH1190" s="309" t="s">
        <v>498</v>
      </c>
      <c r="AI1190" s="309">
        <v>1.6</v>
      </c>
      <c r="AJ1190" s="309">
        <v>1E-3</v>
      </c>
      <c r="AL1190" s="309"/>
    </row>
    <row r="1191" spans="2:38" ht="15" customHeight="1">
      <c r="B1191" s="461"/>
      <c r="C1191" s="459"/>
      <c r="D1191" s="297" t="s">
        <v>511</v>
      </c>
      <c r="E1191" s="298">
        <v>2</v>
      </c>
      <c r="F1191" s="299">
        <v>10</v>
      </c>
      <c r="G1191" s="299">
        <v>24</v>
      </c>
      <c r="H1191" s="299">
        <v>34</v>
      </c>
      <c r="I1191" s="299">
        <v>12</v>
      </c>
      <c r="J1191" s="299">
        <v>17</v>
      </c>
      <c r="K1191" s="299">
        <v>11</v>
      </c>
      <c r="L1191" s="299">
        <v>0.15</v>
      </c>
      <c r="M1191" s="299">
        <v>2.0499999999999998</v>
      </c>
      <c r="N1191" s="299">
        <v>2.2000000000000002</v>
      </c>
      <c r="O1191" s="299"/>
      <c r="P1191" s="299" t="s">
        <v>533</v>
      </c>
      <c r="Q1191" s="299">
        <v>3</v>
      </c>
      <c r="R1191" s="299">
        <v>2.5</v>
      </c>
      <c r="S1191" s="300">
        <v>48</v>
      </c>
      <c r="W1191" s="309"/>
      <c r="X1191" s="309"/>
      <c r="AB1191" s="309"/>
      <c r="AC1191" s="309">
        <v>-1</v>
      </c>
      <c r="AD1191" s="309">
        <v>8.0000000000000002E-3</v>
      </c>
      <c r="AE1191" s="309">
        <v>0.03</v>
      </c>
      <c r="AF1191" s="309">
        <v>4.0000000000000001E-3</v>
      </c>
      <c r="AG1191" s="309">
        <v>7.0000000000000007E-2</v>
      </c>
      <c r="AH1191" s="309" t="s">
        <v>498</v>
      </c>
      <c r="AI1191" s="309">
        <v>1</v>
      </c>
      <c r="AJ1191" s="309">
        <v>1E-3</v>
      </c>
      <c r="AL1191" s="309"/>
    </row>
    <row r="1192" spans="2:38" ht="15" customHeight="1" thickBot="1">
      <c r="B1192" s="461"/>
      <c r="C1192" s="459"/>
      <c r="D1192" s="310" t="s">
        <v>512</v>
      </c>
      <c r="E1192" s="311">
        <v>2</v>
      </c>
      <c r="F1192" s="304">
        <v>1</v>
      </c>
      <c r="G1192" s="304">
        <v>9</v>
      </c>
      <c r="H1192" s="304">
        <v>10</v>
      </c>
      <c r="I1192" s="304">
        <v>29</v>
      </c>
      <c r="J1192" s="304">
        <v>14</v>
      </c>
      <c r="K1192" s="304">
        <v>-1</v>
      </c>
      <c r="L1192" s="304">
        <v>7.0000000000000007E-2</v>
      </c>
      <c r="M1192" s="304">
        <v>1.92</v>
      </c>
      <c r="N1192" s="304">
        <v>1.99</v>
      </c>
      <c r="O1192" s="304"/>
      <c r="P1192" s="304" t="s">
        <v>532</v>
      </c>
      <c r="Q1192" s="304">
        <v>4.3</v>
      </c>
      <c r="R1192" s="304">
        <v>5.0999999999999996</v>
      </c>
      <c r="S1192" s="305">
        <v>30</v>
      </c>
      <c r="W1192" s="309"/>
      <c r="X1192" s="309"/>
      <c r="AB1192" s="309"/>
      <c r="AC1192" s="309">
        <v>4</v>
      </c>
      <c r="AD1192" s="309">
        <v>8.9999999999999993E-3</v>
      </c>
      <c r="AE1192" s="309">
        <v>2.5000000000000001E-2</v>
      </c>
      <c r="AF1192" s="309">
        <v>7.0000000000000001E-3</v>
      </c>
      <c r="AG1192" s="309">
        <v>0.09</v>
      </c>
      <c r="AH1192" s="309" t="s">
        <v>538</v>
      </c>
      <c r="AI1192" s="309">
        <v>0.8</v>
      </c>
      <c r="AJ1192" s="309">
        <v>1E-3</v>
      </c>
      <c r="AL1192" s="309"/>
    </row>
    <row r="1193" spans="2:38" ht="15" customHeight="1">
      <c r="B1193" s="462" t="s">
        <v>537</v>
      </c>
      <c r="C1193" s="459"/>
      <c r="D1193" s="293" t="s">
        <v>514</v>
      </c>
      <c r="E1193" s="294">
        <v>1</v>
      </c>
      <c r="F1193" s="295">
        <v>0</v>
      </c>
      <c r="G1193" s="295">
        <v>4</v>
      </c>
      <c r="H1193" s="295">
        <v>4</v>
      </c>
      <c r="I1193" s="295">
        <v>36</v>
      </c>
      <c r="J1193" s="295">
        <v>9</v>
      </c>
      <c r="K1193" s="295">
        <v>4</v>
      </c>
      <c r="L1193" s="295">
        <v>7.0000000000000007E-2</v>
      </c>
      <c r="M1193" s="295">
        <v>1.9</v>
      </c>
      <c r="N1193" s="295">
        <v>1.97</v>
      </c>
      <c r="O1193" s="295"/>
      <c r="P1193" s="295" t="s">
        <v>532</v>
      </c>
      <c r="Q1193" s="295">
        <v>4.0999999999999996</v>
      </c>
      <c r="R1193" s="295">
        <v>6.1</v>
      </c>
      <c r="S1193" s="296">
        <v>25</v>
      </c>
      <c r="W1193" s="309"/>
      <c r="X1193" s="309"/>
      <c r="AB1193" s="309"/>
      <c r="AC1193" s="309">
        <v>8</v>
      </c>
      <c r="AD1193" s="309">
        <v>0.01</v>
      </c>
      <c r="AE1193" s="309">
        <v>1.6E-2</v>
      </c>
      <c r="AF1193" s="309">
        <v>1.2999999999999999E-2</v>
      </c>
      <c r="AG1193" s="309">
        <v>0.1</v>
      </c>
      <c r="AH1193" s="309" t="s">
        <v>515</v>
      </c>
      <c r="AI1193" s="309">
        <v>0.3</v>
      </c>
      <c r="AJ1193" s="309">
        <v>1E-3</v>
      </c>
      <c r="AL1193" s="309"/>
    </row>
    <row r="1194" spans="2:38" ht="15" customHeight="1">
      <c r="B1194" s="462"/>
      <c r="C1194" s="459"/>
      <c r="D1194" s="297" t="s">
        <v>516</v>
      </c>
      <c r="E1194" s="298">
        <v>1</v>
      </c>
      <c r="F1194" s="299">
        <v>0</v>
      </c>
      <c r="G1194" s="299">
        <v>3</v>
      </c>
      <c r="H1194" s="299">
        <v>3</v>
      </c>
      <c r="I1194" s="299">
        <v>37</v>
      </c>
      <c r="J1194" s="299">
        <v>10</v>
      </c>
      <c r="K1194" s="299">
        <v>2</v>
      </c>
      <c r="L1194" s="299">
        <v>0.06</v>
      </c>
      <c r="M1194" s="299">
        <v>1.9</v>
      </c>
      <c r="N1194" s="299">
        <v>1.96</v>
      </c>
      <c r="O1194" s="299"/>
      <c r="P1194" s="299" t="s">
        <v>547</v>
      </c>
      <c r="Q1194" s="299">
        <v>4.5999999999999996</v>
      </c>
      <c r="R1194" s="299">
        <v>5.6</v>
      </c>
      <c r="S1194" s="300">
        <v>18</v>
      </c>
      <c r="W1194" s="309"/>
      <c r="X1194" s="309"/>
      <c r="AB1194" s="309"/>
      <c r="AC1194" s="309">
        <v>7</v>
      </c>
      <c r="AD1194" s="309">
        <v>1.2E-2</v>
      </c>
      <c r="AE1194" s="309">
        <v>7.0000000000000001E-3</v>
      </c>
      <c r="AF1194" s="309">
        <v>2.5999999999999999E-2</v>
      </c>
      <c r="AG1194" s="309">
        <v>0.14000000000000001</v>
      </c>
      <c r="AH1194" s="309" t="s">
        <v>533</v>
      </c>
      <c r="AI1194" s="309">
        <v>0.6</v>
      </c>
      <c r="AJ1194" s="309">
        <v>0</v>
      </c>
      <c r="AL1194" s="309"/>
    </row>
    <row r="1195" spans="2:38" ht="15" customHeight="1">
      <c r="B1195" s="462"/>
      <c r="C1195" s="459"/>
      <c r="D1195" s="297" t="s">
        <v>517</v>
      </c>
      <c r="E1195" s="298">
        <v>1</v>
      </c>
      <c r="F1195" s="299">
        <v>0</v>
      </c>
      <c r="G1195" s="299">
        <v>2</v>
      </c>
      <c r="H1195" s="299">
        <v>2</v>
      </c>
      <c r="I1195" s="299">
        <v>38</v>
      </c>
      <c r="J1195" s="299">
        <v>7</v>
      </c>
      <c r="K1195" s="299">
        <v>5</v>
      </c>
      <c r="L1195" s="299">
        <v>0.05</v>
      </c>
      <c r="M1195" s="299">
        <v>1.9</v>
      </c>
      <c r="N1195" s="299">
        <v>1.95</v>
      </c>
      <c r="O1195" s="299"/>
      <c r="P1195" s="299" t="s">
        <v>513</v>
      </c>
      <c r="Q1195" s="299">
        <v>7.5</v>
      </c>
      <c r="R1195" s="299">
        <v>4.9000000000000004</v>
      </c>
      <c r="S1195" s="300">
        <v>16</v>
      </c>
      <c r="W1195" s="309"/>
      <c r="X1195" s="309"/>
      <c r="AB1195" s="309"/>
      <c r="AC1195" s="309">
        <v>11</v>
      </c>
      <c r="AD1195" s="309">
        <v>1.7999999999999999E-2</v>
      </c>
      <c r="AE1195" s="309">
        <v>2E-3</v>
      </c>
      <c r="AF1195" s="309">
        <v>0.05</v>
      </c>
      <c r="AG1195" s="309">
        <v>0.13</v>
      </c>
      <c r="AH1195" s="309" t="s">
        <v>518</v>
      </c>
      <c r="AI1195" s="309">
        <v>1</v>
      </c>
      <c r="AJ1195" s="309">
        <v>1E-3</v>
      </c>
      <c r="AL1195" s="309"/>
    </row>
    <row r="1196" spans="2:38" ht="15" customHeight="1">
      <c r="B1196" s="462"/>
      <c r="C1196" s="459"/>
      <c r="D1196" s="297" t="s">
        <v>519</v>
      </c>
      <c r="E1196" s="298">
        <v>1</v>
      </c>
      <c r="F1196" s="299">
        <v>0</v>
      </c>
      <c r="G1196" s="299">
        <v>3</v>
      </c>
      <c r="H1196" s="299">
        <v>3</v>
      </c>
      <c r="I1196" s="299">
        <v>39</v>
      </c>
      <c r="J1196" s="299">
        <v>12</v>
      </c>
      <c r="K1196" s="299">
        <v>2</v>
      </c>
      <c r="L1196" s="299">
        <v>0.06</v>
      </c>
      <c r="M1196" s="299">
        <v>1.89</v>
      </c>
      <c r="N1196" s="299">
        <v>1.95</v>
      </c>
      <c r="O1196" s="299"/>
      <c r="P1196" s="299" t="s">
        <v>265</v>
      </c>
      <c r="Q1196" s="299">
        <v>4.3</v>
      </c>
      <c r="R1196" s="299">
        <v>5.9</v>
      </c>
      <c r="S1196" s="300">
        <v>16</v>
      </c>
      <c r="W1196" s="309"/>
      <c r="X1196" s="309"/>
      <c r="AB1196" s="309"/>
      <c r="AC1196" s="309">
        <v>11</v>
      </c>
      <c r="AD1196" s="309">
        <v>1.7000000000000001E-2</v>
      </c>
      <c r="AE1196" s="309">
        <v>1.2E-2</v>
      </c>
      <c r="AF1196" s="309">
        <v>3.4000000000000002E-2</v>
      </c>
      <c r="AG1196" s="309">
        <v>0.15</v>
      </c>
      <c r="AH1196" s="309" t="s">
        <v>533</v>
      </c>
      <c r="AI1196" s="309">
        <v>3</v>
      </c>
      <c r="AJ1196" s="309">
        <v>2E-3</v>
      </c>
      <c r="AL1196" s="309"/>
    </row>
    <row r="1197" spans="2:38" ht="15" customHeight="1">
      <c r="B1197" s="462"/>
      <c r="C1197" s="459"/>
      <c r="D1197" s="297" t="s">
        <v>520</v>
      </c>
      <c r="E1197" s="298">
        <v>0</v>
      </c>
      <c r="F1197" s="299">
        <v>0</v>
      </c>
      <c r="G1197" s="299">
        <v>2</v>
      </c>
      <c r="H1197" s="299">
        <v>2</v>
      </c>
      <c r="I1197" s="299">
        <v>41</v>
      </c>
      <c r="J1197" s="299">
        <v>8</v>
      </c>
      <c r="K1197" s="299">
        <v>5</v>
      </c>
      <c r="L1197" s="299">
        <v>7.0000000000000007E-2</v>
      </c>
      <c r="M1197" s="299">
        <v>1.89</v>
      </c>
      <c r="N1197" s="299">
        <v>1.96</v>
      </c>
      <c r="O1197" s="299"/>
      <c r="P1197" s="299" t="s">
        <v>547</v>
      </c>
      <c r="Q1197" s="299">
        <v>4</v>
      </c>
      <c r="R1197" s="299">
        <v>5.0999999999999996</v>
      </c>
      <c r="S1197" s="300">
        <v>19</v>
      </c>
      <c r="W1197" s="309"/>
      <c r="X1197" s="309"/>
      <c r="AB1197" s="309"/>
      <c r="AC1197" s="309">
        <v>-1</v>
      </c>
      <c r="AD1197" s="309">
        <v>1.4E-2</v>
      </c>
      <c r="AE1197" s="309">
        <v>2.9000000000000001E-2</v>
      </c>
      <c r="AF1197" s="309">
        <v>0.01</v>
      </c>
      <c r="AG1197" s="309">
        <v>7.0000000000000007E-2</v>
      </c>
      <c r="AH1197" s="309" t="s">
        <v>532</v>
      </c>
      <c r="AI1197" s="309">
        <v>4.3</v>
      </c>
      <c r="AJ1197" s="309">
        <v>2E-3</v>
      </c>
      <c r="AL1197" s="309"/>
    </row>
    <row r="1198" spans="2:38" ht="15" customHeight="1">
      <c r="B1198" s="462"/>
      <c r="C1198" s="459"/>
      <c r="D1198" s="297" t="s">
        <v>521</v>
      </c>
      <c r="E1198" s="298">
        <v>0</v>
      </c>
      <c r="F1198" s="299">
        <v>0</v>
      </c>
      <c r="G1198" s="299">
        <v>2</v>
      </c>
      <c r="H1198" s="299">
        <v>2</v>
      </c>
      <c r="I1198" s="299">
        <v>41</v>
      </c>
      <c r="J1198" s="299">
        <v>8</v>
      </c>
      <c r="K1198" s="299">
        <v>8</v>
      </c>
      <c r="L1198" s="299">
        <v>0.06</v>
      </c>
      <c r="M1198" s="299">
        <v>1.88</v>
      </c>
      <c r="N1198" s="299">
        <v>1.94</v>
      </c>
      <c r="O1198" s="299"/>
      <c r="P1198" s="299" t="s">
        <v>547</v>
      </c>
      <c r="Q1198" s="299">
        <v>3.9</v>
      </c>
      <c r="R1198" s="299">
        <v>4</v>
      </c>
      <c r="S1198" s="300">
        <v>19</v>
      </c>
      <c r="W1198" s="309"/>
      <c r="X1198" s="309"/>
      <c r="AB1198" s="309"/>
      <c r="AC1198" s="309">
        <v>4</v>
      </c>
      <c r="AD1198" s="309">
        <v>8.9999999999999993E-3</v>
      </c>
      <c r="AE1198" s="309">
        <v>3.5999999999999997E-2</v>
      </c>
      <c r="AF1198" s="309">
        <v>4.0000000000000001E-3</v>
      </c>
      <c r="AG1198" s="309">
        <v>7.0000000000000007E-2</v>
      </c>
      <c r="AH1198" s="309" t="s">
        <v>532</v>
      </c>
      <c r="AI1198" s="309">
        <v>4.0999999999999996</v>
      </c>
      <c r="AJ1198" s="309">
        <v>1E-3</v>
      </c>
      <c r="AL1198" s="309"/>
    </row>
    <row r="1199" spans="2:38" ht="15" customHeight="1">
      <c r="B1199" s="462"/>
      <c r="C1199" s="459"/>
      <c r="D1199" s="297" t="s">
        <v>522</v>
      </c>
      <c r="E1199" s="298">
        <v>0</v>
      </c>
      <c r="F1199" s="299">
        <v>0</v>
      </c>
      <c r="G1199" s="299">
        <v>4</v>
      </c>
      <c r="H1199" s="299">
        <v>4</v>
      </c>
      <c r="I1199" s="299">
        <v>39</v>
      </c>
      <c r="J1199" s="299">
        <v>8</v>
      </c>
      <c r="K1199" s="299">
        <v>4</v>
      </c>
      <c r="L1199" s="299">
        <v>7.0000000000000007E-2</v>
      </c>
      <c r="M1199" s="299">
        <v>1.89</v>
      </c>
      <c r="N1199" s="299">
        <v>1.96</v>
      </c>
      <c r="O1199" s="299"/>
      <c r="P1199" s="299" t="s">
        <v>547</v>
      </c>
      <c r="Q1199" s="299">
        <v>2.9</v>
      </c>
      <c r="R1199" s="299">
        <v>2.6</v>
      </c>
      <c r="S1199" s="300">
        <v>23</v>
      </c>
      <c r="W1199" s="309"/>
      <c r="X1199" s="309"/>
      <c r="AB1199" s="309"/>
      <c r="AC1199" s="309">
        <v>2</v>
      </c>
      <c r="AD1199" s="309">
        <v>0.01</v>
      </c>
      <c r="AE1199" s="309">
        <v>3.6999999999999998E-2</v>
      </c>
      <c r="AF1199" s="309">
        <v>3.0000000000000001E-3</v>
      </c>
      <c r="AG1199" s="309">
        <v>0.06</v>
      </c>
      <c r="AH1199" s="309" t="s">
        <v>547</v>
      </c>
      <c r="AI1199" s="309">
        <v>4.5999999999999996</v>
      </c>
      <c r="AJ1199" s="309">
        <v>1E-3</v>
      </c>
      <c r="AL1199" s="309"/>
    </row>
    <row r="1200" spans="2:38" ht="15" customHeight="1">
      <c r="B1200" s="462"/>
      <c r="C1200" s="459"/>
      <c r="D1200" s="297" t="s">
        <v>523</v>
      </c>
      <c r="E1200" s="298">
        <v>0</v>
      </c>
      <c r="F1200" s="299">
        <v>0</v>
      </c>
      <c r="G1200" s="299">
        <v>7</v>
      </c>
      <c r="H1200" s="299">
        <v>7</v>
      </c>
      <c r="I1200" s="299">
        <v>36</v>
      </c>
      <c r="J1200" s="299">
        <v>12</v>
      </c>
      <c r="K1200" s="299">
        <v>8</v>
      </c>
      <c r="L1200" s="299">
        <v>0.09</v>
      </c>
      <c r="M1200" s="299">
        <v>1.89</v>
      </c>
      <c r="N1200" s="299">
        <v>1.98</v>
      </c>
      <c r="O1200" s="299"/>
      <c r="P1200" s="299" t="s">
        <v>532</v>
      </c>
      <c r="Q1200" s="299">
        <v>4</v>
      </c>
      <c r="R1200" s="299">
        <v>1.3</v>
      </c>
      <c r="S1200" s="300">
        <v>28</v>
      </c>
      <c r="W1200" s="309"/>
      <c r="X1200" s="309"/>
      <c r="AB1200" s="309"/>
      <c r="AC1200" s="309">
        <v>5</v>
      </c>
      <c r="AD1200" s="309">
        <v>7.0000000000000001E-3</v>
      </c>
      <c r="AE1200" s="309">
        <v>3.7999999999999999E-2</v>
      </c>
      <c r="AF1200" s="309">
        <v>2E-3</v>
      </c>
      <c r="AG1200" s="309">
        <v>0.05</v>
      </c>
      <c r="AH1200" s="309" t="s">
        <v>513</v>
      </c>
      <c r="AI1200" s="309">
        <v>7.5</v>
      </c>
      <c r="AJ1200" s="309">
        <v>1E-3</v>
      </c>
      <c r="AL1200" s="309"/>
    </row>
    <row r="1201" spans="2:38" ht="15" customHeight="1">
      <c r="B1201" s="462"/>
      <c r="C1201" s="459"/>
      <c r="D1201" s="297" t="s">
        <v>524</v>
      </c>
      <c r="E1201" s="298">
        <v>1</v>
      </c>
      <c r="F1201" s="299">
        <v>0</v>
      </c>
      <c r="G1201" s="299">
        <v>6</v>
      </c>
      <c r="H1201" s="299">
        <v>6</v>
      </c>
      <c r="I1201" s="299">
        <v>36</v>
      </c>
      <c r="J1201" s="299">
        <v>8</v>
      </c>
      <c r="K1201" s="299">
        <v>6</v>
      </c>
      <c r="L1201" s="299">
        <v>0.09</v>
      </c>
      <c r="M1201" s="299">
        <v>1.89</v>
      </c>
      <c r="N1201" s="299">
        <v>1.98</v>
      </c>
      <c r="O1201" s="299"/>
      <c r="P1201" s="299" t="s">
        <v>547</v>
      </c>
      <c r="Q1201" s="299">
        <v>3</v>
      </c>
      <c r="R1201" s="299">
        <v>0.4</v>
      </c>
      <c r="S1201" s="300">
        <v>34</v>
      </c>
      <c r="W1201" s="309"/>
      <c r="X1201" s="309"/>
      <c r="AB1201" s="309"/>
      <c r="AC1201" s="309">
        <v>2</v>
      </c>
      <c r="AD1201" s="309">
        <v>1.2E-2</v>
      </c>
      <c r="AE1201" s="309">
        <v>3.9E-2</v>
      </c>
      <c r="AF1201" s="309">
        <v>3.0000000000000001E-3</v>
      </c>
      <c r="AG1201" s="309">
        <v>0.06</v>
      </c>
      <c r="AH1201" s="309" t="s">
        <v>265</v>
      </c>
      <c r="AI1201" s="309">
        <v>4.3</v>
      </c>
      <c r="AJ1201" s="309">
        <v>1E-3</v>
      </c>
      <c r="AL1201" s="309"/>
    </row>
    <row r="1202" spans="2:38" ht="15" customHeight="1">
      <c r="B1202" s="462"/>
      <c r="C1202" s="459"/>
      <c r="D1202" s="297" t="s">
        <v>525</v>
      </c>
      <c r="E1202" s="298">
        <v>1</v>
      </c>
      <c r="F1202" s="299">
        <v>0</v>
      </c>
      <c r="G1202" s="299">
        <v>8</v>
      </c>
      <c r="H1202" s="299">
        <v>8</v>
      </c>
      <c r="I1202" s="299">
        <v>38</v>
      </c>
      <c r="J1202" s="299">
        <v>11</v>
      </c>
      <c r="K1202" s="299">
        <v>7</v>
      </c>
      <c r="L1202" s="299">
        <v>0.1</v>
      </c>
      <c r="M1202" s="299">
        <v>1.9</v>
      </c>
      <c r="N1202" s="299">
        <v>2</v>
      </c>
      <c r="O1202" s="299"/>
      <c r="P1202" s="299" t="s">
        <v>539</v>
      </c>
      <c r="Q1202" s="299">
        <v>1.1000000000000001</v>
      </c>
      <c r="R1202" s="299">
        <v>-0.4</v>
      </c>
      <c r="S1202" s="300">
        <v>38</v>
      </c>
      <c r="W1202" s="309"/>
      <c r="X1202" s="309"/>
      <c r="AB1202" s="309"/>
      <c r="AC1202" s="309">
        <v>5</v>
      </c>
      <c r="AD1202" s="309">
        <v>8.0000000000000002E-3</v>
      </c>
      <c r="AE1202" s="309">
        <v>4.1000000000000002E-2</v>
      </c>
      <c r="AF1202" s="309">
        <v>2E-3</v>
      </c>
      <c r="AG1202" s="309">
        <v>7.0000000000000007E-2</v>
      </c>
      <c r="AH1202" s="309" t="s">
        <v>547</v>
      </c>
      <c r="AI1202" s="309">
        <v>4</v>
      </c>
      <c r="AJ1202" s="309">
        <v>0</v>
      </c>
      <c r="AL1202" s="309"/>
    </row>
    <row r="1203" spans="2:38" ht="15" customHeight="1">
      <c r="B1203" s="462"/>
      <c r="C1203" s="459"/>
      <c r="D1203" s="297" t="s">
        <v>526</v>
      </c>
      <c r="E1203" s="298">
        <v>1</v>
      </c>
      <c r="F1203" s="299">
        <v>0</v>
      </c>
      <c r="G1203" s="299">
        <v>10</v>
      </c>
      <c r="H1203" s="299">
        <v>10</v>
      </c>
      <c r="I1203" s="299">
        <v>29</v>
      </c>
      <c r="J1203" s="299">
        <v>7</v>
      </c>
      <c r="K1203" s="299">
        <v>5</v>
      </c>
      <c r="L1203" s="299">
        <v>0.12</v>
      </c>
      <c r="M1203" s="299">
        <v>1.9</v>
      </c>
      <c r="N1203" s="299">
        <v>2.02</v>
      </c>
      <c r="O1203" s="299"/>
      <c r="P1203" s="299" t="s">
        <v>515</v>
      </c>
      <c r="Q1203" s="299">
        <v>0.7</v>
      </c>
      <c r="R1203" s="299">
        <v>-1.7</v>
      </c>
      <c r="S1203" s="300">
        <v>44</v>
      </c>
      <c r="W1203" s="309"/>
      <c r="X1203" s="309"/>
      <c r="AB1203" s="309"/>
      <c r="AC1203" s="309">
        <v>8</v>
      </c>
      <c r="AD1203" s="309">
        <v>8.0000000000000002E-3</v>
      </c>
      <c r="AE1203" s="309">
        <v>4.1000000000000002E-2</v>
      </c>
      <c r="AF1203" s="309">
        <v>2E-3</v>
      </c>
      <c r="AG1203" s="309">
        <v>0.06</v>
      </c>
      <c r="AH1203" s="309" t="s">
        <v>547</v>
      </c>
      <c r="AI1203" s="309">
        <v>3.9</v>
      </c>
      <c r="AJ1203" s="309">
        <v>0</v>
      </c>
      <c r="AL1203" s="309"/>
    </row>
    <row r="1204" spans="2:38" ht="15" customHeight="1">
      <c r="B1204" s="462"/>
      <c r="C1204" s="459"/>
      <c r="D1204" s="297" t="s">
        <v>527</v>
      </c>
      <c r="E1204" s="298">
        <v>1</v>
      </c>
      <c r="F1204" s="299">
        <v>0</v>
      </c>
      <c r="G1204" s="299">
        <v>13</v>
      </c>
      <c r="H1204" s="299">
        <v>13</v>
      </c>
      <c r="I1204" s="299">
        <v>22</v>
      </c>
      <c r="J1204" s="299">
        <v>12</v>
      </c>
      <c r="K1204" s="299">
        <v>8</v>
      </c>
      <c r="L1204" s="299">
        <v>0.13</v>
      </c>
      <c r="M1204" s="299">
        <v>1.9</v>
      </c>
      <c r="N1204" s="299">
        <v>2.0299999999999998</v>
      </c>
      <c r="O1204" s="299"/>
      <c r="P1204" s="299" t="s">
        <v>515</v>
      </c>
      <c r="Q1204" s="299">
        <v>0.6</v>
      </c>
      <c r="R1204" s="299">
        <v>-2.1</v>
      </c>
      <c r="S1204" s="300">
        <v>45</v>
      </c>
      <c r="W1204" s="309"/>
      <c r="X1204" s="309"/>
      <c r="AB1204" s="309"/>
      <c r="AC1204" s="309">
        <v>4</v>
      </c>
      <c r="AD1204" s="309">
        <v>8.0000000000000002E-3</v>
      </c>
      <c r="AE1204" s="309">
        <v>3.9E-2</v>
      </c>
      <c r="AF1204" s="309">
        <v>4.0000000000000001E-3</v>
      </c>
      <c r="AG1204" s="309">
        <v>7.0000000000000007E-2</v>
      </c>
      <c r="AH1204" s="309" t="s">
        <v>547</v>
      </c>
      <c r="AI1204" s="309">
        <v>2.9</v>
      </c>
      <c r="AJ1204" s="309">
        <v>0</v>
      </c>
      <c r="AL1204" s="309"/>
    </row>
    <row r="1205" spans="2:38" ht="15" customHeight="1">
      <c r="B1205" s="462"/>
      <c r="C1205" s="459"/>
      <c r="D1205" s="297" t="s">
        <v>528</v>
      </c>
      <c r="E1205" s="298">
        <v>1</v>
      </c>
      <c r="F1205" s="299">
        <v>0</v>
      </c>
      <c r="G1205" s="299">
        <v>10</v>
      </c>
      <c r="H1205" s="299">
        <v>10</v>
      </c>
      <c r="I1205" s="299">
        <v>29</v>
      </c>
      <c r="J1205" s="299">
        <v>6</v>
      </c>
      <c r="K1205" s="299">
        <v>6</v>
      </c>
      <c r="L1205" s="299">
        <v>0.11</v>
      </c>
      <c r="M1205" s="299">
        <v>1.89</v>
      </c>
      <c r="N1205" s="299">
        <v>2</v>
      </c>
      <c r="O1205" s="299"/>
      <c r="P1205" s="299" t="s">
        <v>265</v>
      </c>
      <c r="Q1205" s="299">
        <v>1.5</v>
      </c>
      <c r="R1205" s="299">
        <v>-0.8</v>
      </c>
      <c r="S1205" s="300">
        <v>53</v>
      </c>
      <c r="W1205" s="309"/>
      <c r="X1205" s="309"/>
      <c r="AB1205" s="309"/>
      <c r="AC1205" s="309">
        <v>8</v>
      </c>
      <c r="AD1205" s="309">
        <v>1.2E-2</v>
      </c>
      <c r="AE1205" s="309">
        <v>3.5999999999999997E-2</v>
      </c>
      <c r="AF1205" s="309">
        <v>7.0000000000000001E-3</v>
      </c>
      <c r="AG1205" s="309">
        <v>0.09</v>
      </c>
      <c r="AH1205" s="309" t="s">
        <v>532</v>
      </c>
      <c r="AI1205" s="309">
        <v>4</v>
      </c>
      <c r="AJ1205" s="309">
        <v>0</v>
      </c>
      <c r="AL1205" s="309"/>
    </row>
    <row r="1206" spans="2:38" ht="15" customHeight="1">
      <c r="B1206" s="462"/>
      <c r="C1206" s="460"/>
      <c r="D1206" s="297" t="s">
        <v>529</v>
      </c>
      <c r="E1206" s="298">
        <v>1</v>
      </c>
      <c r="F1206" s="299">
        <v>0</v>
      </c>
      <c r="G1206" s="299">
        <v>8</v>
      </c>
      <c r="H1206" s="299">
        <v>8</v>
      </c>
      <c r="I1206" s="299">
        <v>27</v>
      </c>
      <c r="J1206" s="299">
        <v>10</v>
      </c>
      <c r="K1206" s="299">
        <v>3</v>
      </c>
      <c r="L1206" s="299">
        <v>0.1</v>
      </c>
      <c r="M1206" s="299">
        <v>1.89</v>
      </c>
      <c r="N1206" s="299">
        <v>1.99</v>
      </c>
      <c r="O1206" s="299"/>
      <c r="P1206" s="299" t="s">
        <v>533</v>
      </c>
      <c r="Q1206" s="299">
        <v>0.8</v>
      </c>
      <c r="R1206" s="299">
        <v>-2.2000000000000002</v>
      </c>
      <c r="S1206" s="300">
        <v>60</v>
      </c>
      <c r="W1206" s="309"/>
      <c r="X1206" s="309"/>
      <c r="AB1206" s="309"/>
      <c r="AC1206" s="309">
        <v>6</v>
      </c>
      <c r="AD1206" s="309">
        <v>8.0000000000000002E-3</v>
      </c>
      <c r="AE1206" s="309">
        <v>3.5999999999999997E-2</v>
      </c>
      <c r="AF1206" s="309">
        <v>6.0000000000000001E-3</v>
      </c>
      <c r="AG1206" s="309">
        <v>0.09</v>
      </c>
      <c r="AH1206" s="309" t="s">
        <v>547</v>
      </c>
      <c r="AI1206" s="309">
        <v>3</v>
      </c>
      <c r="AJ1206" s="309">
        <v>1E-3</v>
      </c>
      <c r="AL1206" s="309"/>
    </row>
    <row r="1207" spans="2:38" ht="15" customHeight="1">
      <c r="B1207" s="462"/>
      <c r="C1207" s="458">
        <v>42759</v>
      </c>
      <c r="D1207" s="293" t="s">
        <v>492</v>
      </c>
      <c r="E1207" s="294">
        <v>1</v>
      </c>
      <c r="F1207" s="295">
        <v>0</v>
      </c>
      <c r="G1207" s="295">
        <v>8</v>
      </c>
      <c r="H1207" s="295">
        <v>8</v>
      </c>
      <c r="I1207" s="295">
        <v>23</v>
      </c>
      <c r="J1207" s="295">
        <v>6</v>
      </c>
      <c r="K1207" s="295">
        <v>6</v>
      </c>
      <c r="L1207" s="295">
        <v>0.11</v>
      </c>
      <c r="M1207" s="295">
        <v>1.9</v>
      </c>
      <c r="N1207" s="295">
        <v>2.0099999999999998</v>
      </c>
      <c r="O1207" s="295"/>
      <c r="P1207" s="295" t="s">
        <v>533</v>
      </c>
      <c r="Q1207" s="295">
        <v>1.6</v>
      </c>
      <c r="R1207" s="295">
        <v>-2.9</v>
      </c>
      <c r="S1207" s="296">
        <v>64</v>
      </c>
      <c r="W1207" s="309"/>
      <c r="AB1207" s="309"/>
      <c r="AC1207" s="309">
        <v>7</v>
      </c>
      <c r="AD1207" s="309">
        <v>1.0999999999999999E-2</v>
      </c>
      <c r="AE1207" s="309">
        <v>3.7999999999999999E-2</v>
      </c>
      <c r="AF1207" s="309">
        <v>8.0000000000000002E-3</v>
      </c>
      <c r="AG1207" s="309">
        <v>0.1</v>
      </c>
      <c r="AH1207" s="309" t="s">
        <v>539</v>
      </c>
      <c r="AI1207" s="309">
        <v>1.1000000000000001</v>
      </c>
      <c r="AJ1207" s="309">
        <v>1E-3</v>
      </c>
      <c r="AL1207" s="309"/>
    </row>
    <row r="1208" spans="2:38" ht="15" customHeight="1">
      <c r="B1208" s="462"/>
      <c r="C1208" s="459"/>
      <c r="D1208" s="297" t="s">
        <v>495</v>
      </c>
      <c r="E1208" s="298">
        <v>1</v>
      </c>
      <c r="F1208" s="299">
        <v>0</v>
      </c>
      <c r="G1208" s="299">
        <v>7</v>
      </c>
      <c r="H1208" s="299">
        <v>7</v>
      </c>
      <c r="I1208" s="299">
        <v>24</v>
      </c>
      <c r="J1208" s="299">
        <v>9</v>
      </c>
      <c r="K1208" s="299">
        <v>6</v>
      </c>
      <c r="L1208" s="299">
        <v>7.0000000000000007E-2</v>
      </c>
      <c r="M1208" s="299">
        <v>1.9</v>
      </c>
      <c r="N1208" s="299">
        <v>1.97</v>
      </c>
      <c r="O1208" s="299"/>
      <c r="P1208" s="299" t="s">
        <v>518</v>
      </c>
      <c r="Q1208" s="299">
        <v>1</v>
      </c>
      <c r="R1208" s="299">
        <v>-4.4000000000000004</v>
      </c>
      <c r="S1208" s="300">
        <v>65</v>
      </c>
      <c r="W1208" s="309"/>
      <c r="X1208" s="309"/>
      <c r="AB1208" s="309"/>
      <c r="AC1208" s="309">
        <v>5</v>
      </c>
      <c r="AD1208" s="309">
        <v>7.0000000000000001E-3</v>
      </c>
      <c r="AE1208" s="309">
        <v>2.9000000000000001E-2</v>
      </c>
      <c r="AF1208" s="309">
        <v>0.01</v>
      </c>
      <c r="AG1208" s="309">
        <v>0.12</v>
      </c>
      <c r="AH1208" s="309" t="s">
        <v>515</v>
      </c>
      <c r="AI1208" s="309">
        <v>0.7</v>
      </c>
      <c r="AJ1208" s="309">
        <v>1E-3</v>
      </c>
      <c r="AL1208" s="309"/>
    </row>
    <row r="1209" spans="2:38" ht="15" customHeight="1">
      <c r="B1209" s="462"/>
      <c r="C1209" s="459"/>
      <c r="D1209" s="297" t="s">
        <v>497</v>
      </c>
      <c r="E1209" s="298">
        <v>1</v>
      </c>
      <c r="F1209" s="299">
        <v>0</v>
      </c>
      <c r="G1209" s="299">
        <v>4</v>
      </c>
      <c r="H1209" s="299">
        <v>4</v>
      </c>
      <c r="I1209" s="299">
        <v>30</v>
      </c>
      <c r="J1209" s="299">
        <v>11</v>
      </c>
      <c r="K1209" s="299">
        <v>3</v>
      </c>
      <c r="L1209" s="299">
        <v>0.06</v>
      </c>
      <c r="M1209" s="299">
        <v>1.93</v>
      </c>
      <c r="N1209" s="299">
        <v>1.99</v>
      </c>
      <c r="O1209" s="299"/>
      <c r="P1209" s="299" t="s">
        <v>518</v>
      </c>
      <c r="Q1209" s="299">
        <v>1.3</v>
      </c>
      <c r="R1209" s="299">
        <v>-2.9</v>
      </c>
      <c r="S1209" s="300">
        <v>63</v>
      </c>
      <c r="W1209" s="309"/>
      <c r="X1209" s="309"/>
      <c r="AB1209" s="309"/>
      <c r="AC1209" s="309">
        <v>8</v>
      </c>
      <c r="AD1209" s="309">
        <v>1.2E-2</v>
      </c>
      <c r="AE1209" s="309">
        <v>2.1999999999999999E-2</v>
      </c>
      <c r="AF1209" s="309">
        <v>1.2999999999999999E-2</v>
      </c>
      <c r="AG1209" s="309">
        <v>0.13</v>
      </c>
      <c r="AH1209" s="309" t="s">
        <v>515</v>
      </c>
      <c r="AI1209" s="309">
        <v>0.6</v>
      </c>
      <c r="AJ1209" s="309">
        <v>1E-3</v>
      </c>
      <c r="AL1209" s="309"/>
    </row>
    <row r="1210" spans="2:38" ht="15" customHeight="1">
      <c r="B1210" s="462"/>
      <c r="C1210" s="459"/>
      <c r="D1210" s="297" t="s">
        <v>500</v>
      </c>
      <c r="E1210" s="298">
        <v>1</v>
      </c>
      <c r="F1210" s="299">
        <v>0</v>
      </c>
      <c r="G1210" s="299">
        <v>5</v>
      </c>
      <c r="H1210" s="299">
        <v>5</v>
      </c>
      <c r="I1210" s="299">
        <v>30</v>
      </c>
      <c r="J1210" s="299">
        <v>12</v>
      </c>
      <c r="K1210" s="299">
        <v>5</v>
      </c>
      <c r="L1210" s="299">
        <v>7.0000000000000007E-2</v>
      </c>
      <c r="M1210" s="299">
        <v>1.9</v>
      </c>
      <c r="N1210" s="299">
        <v>1.97</v>
      </c>
      <c r="O1210" s="299"/>
      <c r="P1210" s="299" t="s">
        <v>538</v>
      </c>
      <c r="Q1210" s="299">
        <v>0.5</v>
      </c>
      <c r="R1210" s="299">
        <v>-3.1</v>
      </c>
      <c r="S1210" s="300">
        <v>63</v>
      </c>
      <c r="W1210" s="309"/>
      <c r="X1210" s="309"/>
      <c r="AB1210" s="309"/>
      <c r="AC1210" s="309">
        <v>6</v>
      </c>
      <c r="AD1210" s="309">
        <v>6.0000000000000001E-3</v>
      </c>
      <c r="AE1210" s="309">
        <v>2.9000000000000001E-2</v>
      </c>
      <c r="AF1210" s="309">
        <v>0.01</v>
      </c>
      <c r="AG1210" s="309">
        <v>0.11</v>
      </c>
      <c r="AH1210" s="309" t="s">
        <v>265</v>
      </c>
      <c r="AI1210" s="309">
        <v>1.5</v>
      </c>
      <c r="AJ1210" s="309">
        <v>1E-3</v>
      </c>
      <c r="AL1210" s="309"/>
    </row>
    <row r="1211" spans="2:38" ht="15" customHeight="1">
      <c r="B1211" s="462"/>
      <c r="C1211" s="459"/>
      <c r="D1211" s="297" t="s">
        <v>503</v>
      </c>
      <c r="E1211" s="298">
        <v>1</v>
      </c>
      <c r="F1211" s="299">
        <v>0</v>
      </c>
      <c r="G1211" s="299">
        <v>6</v>
      </c>
      <c r="H1211" s="299">
        <v>6</v>
      </c>
      <c r="I1211" s="299">
        <v>29</v>
      </c>
      <c r="J1211" s="299">
        <v>7</v>
      </c>
      <c r="K1211" s="299">
        <v>6</v>
      </c>
      <c r="L1211" s="299">
        <v>0.08</v>
      </c>
      <c r="M1211" s="299">
        <v>1.9</v>
      </c>
      <c r="N1211" s="299">
        <v>1.98</v>
      </c>
      <c r="O1211" s="299"/>
      <c r="P1211" s="299" t="s">
        <v>518</v>
      </c>
      <c r="Q1211" s="299">
        <v>0.9</v>
      </c>
      <c r="R1211" s="299">
        <v>-3.9</v>
      </c>
      <c r="S1211" s="300">
        <v>61</v>
      </c>
      <c r="W1211" s="309"/>
      <c r="X1211" s="309"/>
      <c r="AB1211" s="309"/>
      <c r="AC1211" s="309">
        <v>3</v>
      </c>
      <c r="AD1211" s="309">
        <v>0.01</v>
      </c>
      <c r="AE1211" s="309">
        <v>2.7E-2</v>
      </c>
      <c r="AF1211" s="309">
        <v>8.0000000000000002E-3</v>
      </c>
      <c r="AG1211" s="309">
        <v>0.1</v>
      </c>
      <c r="AH1211" s="309" t="s">
        <v>533</v>
      </c>
      <c r="AI1211" s="309">
        <v>0.8</v>
      </c>
      <c r="AJ1211" s="309">
        <v>1E-3</v>
      </c>
      <c r="AL1211" s="309"/>
    </row>
    <row r="1212" spans="2:38" ht="15" customHeight="1">
      <c r="B1212" s="462"/>
      <c r="C1212" s="459"/>
      <c r="D1212" s="297" t="s">
        <v>505</v>
      </c>
      <c r="E1212" s="298">
        <v>1</v>
      </c>
      <c r="F1212" s="299" t="s">
        <v>501</v>
      </c>
      <c r="G1212" s="299" t="s">
        <v>501</v>
      </c>
      <c r="H1212" s="299" t="s">
        <v>501</v>
      </c>
      <c r="I1212" s="299">
        <v>27</v>
      </c>
      <c r="J1212" s="299">
        <v>9</v>
      </c>
      <c r="K1212" s="299">
        <v>7</v>
      </c>
      <c r="L1212" s="299">
        <v>7.0000000000000007E-2</v>
      </c>
      <c r="M1212" s="299">
        <v>1.89</v>
      </c>
      <c r="N1212" s="299">
        <v>1.96</v>
      </c>
      <c r="O1212" s="299"/>
      <c r="P1212" s="299" t="s">
        <v>530</v>
      </c>
      <c r="Q1212" s="299">
        <v>0.7</v>
      </c>
      <c r="R1212" s="299">
        <v>-4.9000000000000004</v>
      </c>
      <c r="S1212" s="300">
        <v>63</v>
      </c>
      <c r="W1212" s="309"/>
      <c r="X1212" s="309"/>
      <c r="AB1212" s="309"/>
      <c r="AC1212" s="309">
        <v>6</v>
      </c>
      <c r="AD1212" s="309">
        <v>6.0000000000000001E-3</v>
      </c>
      <c r="AE1212" s="309">
        <v>2.3E-2</v>
      </c>
      <c r="AF1212" s="309">
        <v>8.0000000000000002E-3</v>
      </c>
      <c r="AG1212" s="309">
        <v>0.11</v>
      </c>
      <c r="AH1212" s="309" t="s">
        <v>533</v>
      </c>
      <c r="AI1212" s="309">
        <v>1.6</v>
      </c>
      <c r="AJ1212" s="309">
        <v>1E-3</v>
      </c>
      <c r="AL1212" s="309"/>
    </row>
    <row r="1213" spans="2:38" ht="15" customHeight="1">
      <c r="B1213" s="462"/>
      <c r="C1213" s="459"/>
      <c r="D1213" s="297" t="s">
        <v>508</v>
      </c>
      <c r="E1213" s="298">
        <v>1</v>
      </c>
      <c r="F1213" s="299">
        <v>1</v>
      </c>
      <c r="G1213" s="299">
        <v>17</v>
      </c>
      <c r="H1213" s="299">
        <v>18</v>
      </c>
      <c r="I1213" s="299">
        <v>15</v>
      </c>
      <c r="J1213" s="299">
        <v>7</v>
      </c>
      <c r="K1213" s="299">
        <v>8</v>
      </c>
      <c r="L1213" s="299">
        <v>0.09</v>
      </c>
      <c r="M1213" s="299">
        <v>1.91</v>
      </c>
      <c r="N1213" s="299">
        <v>2</v>
      </c>
      <c r="O1213" s="299"/>
      <c r="P1213" s="299" t="s">
        <v>534</v>
      </c>
      <c r="Q1213" s="299">
        <v>0.5</v>
      </c>
      <c r="R1213" s="299">
        <v>-5.7</v>
      </c>
      <c r="S1213" s="300">
        <v>62</v>
      </c>
      <c r="W1213" s="309"/>
      <c r="X1213" s="309"/>
      <c r="AB1213" s="309"/>
      <c r="AC1213" s="309">
        <v>6</v>
      </c>
      <c r="AD1213" s="309">
        <v>8.9999999999999993E-3</v>
      </c>
      <c r="AE1213" s="309">
        <v>2.4E-2</v>
      </c>
      <c r="AF1213" s="309">
        <v>7.0000000000000001E-3</v>
      </c>
      <c r="AG1213" s="309">
        <v>7.0000000000000007E-2</v>
      </c>
      <c r="AH1213" s="309" t="s">
        <v>518</v>
      </c>
      <c r="AI1213" s="309">
        <v>1</v>
      </c>
      <c r="AJ1213" s="309">
        <v>1E-3</v>
      </c>
      <c r="AL1213" s="309"/>
    </row>
    <row r="1214" spans="2:38" ht="15" customHeight="1">
      <c r="B1214" s="462"/>
      <c r="C1214" s="459"/>
      <c r="D1214" s="297" t="s">
        <v>510</v>
      </c>
      <c r="E1214" s="298">
        <v>1</v>
      </c>
      <c r="F1214" s="299">
        <v>11</v>
      </c>
      <c r="G1214" s="299">
        <v>26</v>
      </c>
      <c r="H1214" s="299">
        <v>37</v>
      </c>
      <c r="I1214" s="299">
        <v>8</v>
      </c>
      <c r="J1214" s="299">
        <v>16</v>
      </c>
      <c r="K1214" s="299">
        <v>12</v>
      </c>
      <c r="L1214" s="299">
        <v>0.12</v>
      </c>
      <c r="M1214" s="299">
        <v>1.91</v>
      </c>
      <c r="N1214" s="299">
        <v>2.0299999999999998</v>
      </c>
      <c r="O1214" s="299"/>
      <c r="P1214" s="299" t="s">
        <v>530</v>
      </c>
      <c r="Q1214" s="299">
        <v>1.1000000000000001</v>
      </c>
      <c r="R1214" s="299">
        <v>-2.2999999999999998</v>
      </c>
      <c r="S1214" s="300">
        <v>58</v>
      </c>
      <c r="W1214" s="309"/>
      <c r="X1214" s="309"/>
      <c r="AB1214" s="309"/>
      <c r="AC1214" s="309">
        <v>3</v>
      </c>
      <c r="AD1214" s="309">
        <v>1.0999999999999999E-2</v>
      </c>
      <c r="AE1214" s="309">
        <v>0.03</v>
      </c>
      <c r="AF1214" s="309">
        <v>4.0000000000000001E-3</v>
      </c>
      <c r="AG1214" s="309">
        <v>0.06</v>
      </c>
      <c r="AH1214" s="309" t="s">
        <v>518</v>
      </c>
      <c r="AI1214" s="309">
        <v>1.3</v>
      </c>
      <c r="AJ1214" s="309">
        <v>1E-3</v>
      </c>
      <c r="AL1214" s="309"/>
    </row>
    <row r="1215" spans="2:38" ht="15" customHeight="1">
      <c r="B1215" s="462"/>
      <c r="C1215" s="459"/>
      <c r="D1215" s="297" t="s">
        <v>511</v>
      </c>
      <c r="E1215" s="298">
        <v>1</v>
      </c>
      <c r="F1215" s="299">
        <v>4</v>
      </c>
      <c r="G1215" s="299">
        <v>19</v>
      </c>
      <c r="H1215" s="299">
        <v>23</v>
      </c>
      <c r="I1215" s="299">
        <v>17</v>
      </c>
      <c r="J1215" s="299">
        <v>9</v>
      </c>
      <c r="K1215" s="299">
        <v>6</v>
      </c>
      <c r="L1215" s="299">
        <v>0.11</v>
      </c>
      <c r="M1215" s="299">
        <v>1.92</v>
      </c>
      <c r="N1215" s="299">
        <v>2.0299999999999998</v>
      </c>
      <c r="O1215" s="299"/>
      <c r="P1215" s="299" t="s">
        <v>506</v>
      </c>
      <c r="Q1215" s="299">
        <v>0.8</v>
      </c>
      <c r="R1215" s="299">
        <v>0.6</v>
      </c>
      <c r="S1215" s="300">
        <v>43</v>
      </c>
      <c r="W1215" s="309"/>
      <c r="X1215" s="309"/>
      <c r="AB1215" s="309"/>
      <c r="AC1215" s="309">
        <v>5</v>
      </c>
      <c r="AD1215" s="309">
        <v>1.2E-2</v>
      </c>
      <c r="AE1215" s="309">
        <v>0.03</v>
      </c>
      <c r="AF1215" s="309">
        <v>5.0000000000000001E-3</v>
      </c>
      <c r="AG1215" s="309">
        <v>7.0000000000000007E-2</v>
      </c>
      <c r="AH1215" s="309" t="s">
        <v>538</v>
      </c>
      <c r="AI1215" s="309">
        <v>0.5</v>
      </c>
      <c r="AJ1215" s="309">
        <v>1E-3</v>
      </c>
      <c r="AL1215" s="309"/>
    </row>
    <row r="1216" spans="2:38" ht="15" customHeight="1" thickBot="1">
      <c r="B1216" s="462"/>
      <c r="C1216" s="459"/>
      <c r="D1216" s="310" t="s">
        <v>512</v>
      </c>
      <c r="E1216" s="311">
        <v>1</v>
      </c>
      <c r="F1216" s="304">
        <v>1</v>
      </c>
      <c r="G1216" s="304">
        <v>8</v>
      </c>
      <c r="H1216" s="304">
        <v>9</v>
      </c>
      <c r="I1216" s="304">
        <v>32</v>
      </c>
      <c r="J1216" s="304">
        <v>10</v>
      </c>
      <c r="K1216" s="304">
        <v>5</v>
      </c>
      <c r="L1216" s="304">
        <v>0.09</v>
      </c>
      <c r="M1216" s="304">
        <v>1.89</v>
      </c>
      <c r="N1216" s="304">
        <v>1.98</v>
      </c>
      <c r="O1216" s="304"/>
      <c r="P1216" s="304" t="s">
        <v>532</v>
      </c>
      <c r="Q1216" s="304">
        <v>4.5</v>
      </c>
      <c r="R1216" s="304">
        <v>2.4</v>
      </c>
      <c r="S1216" s="305">
        <v>37</v>
      </c>
      <c r="W1216" s="309"/>
      <c r="X1216" s="309"/>
      <c r="AB1216" s="309"/>
      <c r="AC1216" s="309">
        <v>6</v>
      </c>
      <c r="AD1216" s="309">
        <v>7.0000000000000001E-3</v>
      </c>
      <c r="AE1216" s="309">
        <v>2.9000000000000001E-2</v>
      </c>
      <c r="AF1216" s="309">
        <v>6.0000000000000001E-3</v>
      </c>
      <c r="AG1216" s="309">
        <v>0.08</v>
      </c>
      <c r="AH1216" s="309" t="s">
        <v>518</v>
      </c>
      <c r="AI1216" s="309">
        <v>0.9</v>
      </c>
      <c r="AJ1216" s="309">
        <v>1E-3</v>
      </c>
      <c r="AL1216" s="309"/>
    </row>
    <row r="1217" spans="2:38" ht="15" customHeight="1">
      <c r="B1217" s="462" t="s">
        <v>537</v>
      </c>
      <c r="C1217" s="459"/>
      <c r="D1217" s="293" t="s">
        <v>514</v>
      </c>
      <c r="E1217" s="294">
        <v>1</v>
      </c>
      <c r="F1217" s="295">
        <v>1</v>
      </c>
      <c r="G1217" s="295">
        <v>5</v>
      </c>
      <c r="H1217" s="295">
        <v>6</v>
      </c>
      <c r="I1217" s="295">
        <v>35</v>
      </c>
      <c r="J1217" s="295">
        <v>6</v>
      </c>
      <c r="K1217" s="295">
        <v>2</v>
      </c>
      <c r="L1217" s="295">
        <v>7.0000000000000007E-2</v>
      </c>
      <c r="M1217" s="295">
        <v>1.89</v>
      </c>
      <c r="N1217" s="295">
        <v>1.96</v>
      </c>
      <c r="O1217" s="295"/>
      <c r="P1217" s="295" t="s">
        <v>547</v>
      </c>
      <c r="Q1217" s="295">
        <v>3.1</v>
      </c>
      <c r="R1217" s="295">
        <v>2.6</v>
      </c>
      <c r="S1217" s="296">
        <v>34</v>
      </c>
      <c r="W1217" s="309"/>
      <c r="X1217" s="309"/>
      <c r="AB1217" s="309"/>
      <c r="AC1217" s="309">
        <v>7</v>
      </c>
      <c r="AD1217" s="309">
        <v>8.9999999999999993E-3</v>
      </c>
      <c r="AE1217" s="309">
        <v>2.7E-2</v>
      </c>
      <c r="AF1217" s="309" t="s">
        <v>501</v>
      </c>
      <c r="AG1217" s="309">
        <v>7.0000000000000007E-2</v>
      </c>
      <c r="AH1217" s="309" t="s">
        <v>530</v>
      </c>
      <c r="AI1217" s="309">
        <v>0.7</v>
      </c>
      <c r="AJ1217" s="309">
        <v>1E-3</v>
      </c>
      <c r="AL1217" s="309"/>
    </row>
    <row r="1218" spans="2:38" ht="15" customHeight="1">
      <c r="B1218" s="462"/>
      <c r="C1218" s="459"/>
      <c r="D1218" s="297" t="s">
        <v>516</v>
      </c>
      <c r="E1218" s="298">
        <v>1</v>
      </c>
      <c r="F1218" s="299">
        <v>0</v>
      </c>
      <c r="G1218" s="299">
        <v>5</v>
      </c>
      <c r="H1218" s="299">
        <v>5</v>
      </c>
      <c r="I1218" s="299">
        <v>35</v>
      </c>
      <c r="J1218" s="299">
        <v>8</v>
      </c>
      <c r="K1218" s="299">
        <v>3</v>
      </c>
      <c r="L1218" s="299">
        <v>0.08</v>
      </c>
      <c r="M1218" s="299">
        <v>1.88</v>
      </c>
      <c r="N1218" s="299">
        <v>1.96</v>
      </c>
      <c r="O1218" s="299"/>
      <c r="P1218" s="299" t="s">
        <v>547</v>
      </c>
      <c r="Q1218" s="299">
        <v>1.5</v>
      </c>
      <c r="R1218" s="299">
        <v>2.9</v>
      </c>
      <c r="S1218" s="300">
        <v>30</v>
      </c>
      <c r="W1218" s="309"/>
      <c r="X1218" s="309"/>
      <c r="AB1218" s="309"/>
      <c r="AC1218" s="309">
        <v>8</v>
      </c>
      <c r="AD1218" s="309">
        <v>7.0000000000000001E-3</v>
      </c>
      <c r="AE1218" s="309">
        <v>1.4999999999999999E-2</v>
      </c>
      <c r="AF1218" s="309">
        <v>1.7999999999999999E-2</v>
      </c>
      <c r="AG1218" s="309">
        <v>0.09</v>
      </c>
      <c r="AH1218" s="309" t="s">
        <v>534</v>
      </c>
      <c r="AI1218" s="309">
        <v>0.5</v>
      </c>
      <c r="AJ1218" s="309">
        <v>1E-3</v>
      </c>
      <c r="AL1218" s="309"/>
    </row>
    <row r="1219" spans="2:38" ht="15" customHeight="1">
      <c r="B1219" s="462"/>
      <c r="C1219" s="459"/>
      <c r="D1219" s="297" t="s">
        <v>517</v>
      </c>
      <c r="E1219" s="298">
        <v>0</v>
      </c>
      <c r="F1219" s="299">
        <v>0</v>
      </c>
      <c r="G1219" s="299">
        <v>4</v>
      </c>
      <c r="H1219" s="299">
        <v>4</v>
      </c>
      <c r="I1219" s="299">
        <v>38</v>
      </c>
      <c r="J1219" s="299">
        <v>13</v>
      </c>
      <c r="K1219" s="299">
        <v>3</v>
      </c>
      <c r="L1219" s="299">
        <v>0.06</v>
      </c>
      <c r="M1219" s="299">
        <v>1.88</v>
      </c>
      <c r="N1219" s="299">
        <v>1.94</v>
      </c>
      <c r="O1219" s="299"/>
      <c r="P1219" s="299" t="s">
        <v>532</v>
      </c>
      <c r="Q1219" s="299">
        <v>4.5</v>
      </c>
      <c r="R1219" s="299">
        <v>3.1</v>
      </c>
      <c r="S1219" s="300">
        <v>28</v>
      </c>
      <c r="W1219" s="309"/>
      <c r="X1219" s="309"/>
      <c r="AB1219" s="309"/>
      <c r="AC1219" s="309">
        <v>12</v>
      </c>
      <c r="AD1219" s="309">
        <v>1.6E-2</v>
      </c>
      <c r="AE1219" s="309">
        <v>8.0000000000000002E-3</v>
      </c>
      <c r="AF1219" s="309">
        <v>3.6999999999999998E-2</v>
      </c>
      <c r="AG1219" s="309">
        <v>0.12</v>
      </c>
      <c r="AH1219" s="309" t="s">
        <v>530</v>
      </c>
      <c r="AI1219" s="309">
        <v>1.1000000000000001</v>
      </c>
      <c r="AJ1219" s="309">
        <v>1E-3</v>
      </c>
      <c r="AL1219" s="309"/>
    </row>
    <row r="1220" spans="2:38" ht="15" customHeight="1">
      <c r="B1220" s="462"/>
      <c r="C1220" s="459"/>
      <c r="D1220" s="297" t="s">
        <v>519</v>
      </c>
      <c r="E1220" s="298">
        <v>0</v>
      </c>
      <c r="F1220" s="299">
        <v>0</v>
      </c>
      <c r="G1220" s="299">
        <v>3</v>
      </c>
      <c r="H1220" s="299">
        <v>3</v>
      </c>
      <c r="I1220" s="299">
        <v>39</v>
      </c>
      <c r="J1220" s="299">
        <v>7</v>
      </c>
      <c r="K1220" s="299">
        <v>2</v>
      </c>
      <c r="L1220" s="299">
        <v>0.04</v>
      </c>
      <c r="M1220" s="299">
        <v>1.88</v>
      </c>
      <c r="N1220" s="299">
        <v>1.92</v>
      </c>
      <c r="O1220" s="299"/>
      <c r="P1220" s="299" t="s">
        <v>513</v>
      </c>
      <c r="Q1220" s="299">
        <v>3.6</v>
      </c>
      <c r="R1220" s="299">
        <v>4.5999999999999996</v>
      </c>
      <c r="S1220" s="300">
        <v>33</v>
      </c>
      <c r="W1220" s="309"/>
      <c r="X1220" s="309"/>
      <c r="AB1220" s="309"/>
      <c r="AC1220" s="309">
        <v>6</v>
      </c>
      <c r="AD1220" s="309">
        <v>8.9999999999999993E-3</v>
      </c>
      <c r="AE1220" s="309">
        <v>1.7000000000000001E-2</v>
      </c>
      <c r="AF1220" s="309">
        <v>2.3E-2</v>
      </c>
      <c r="AG1220" s="309">
        <v>0.11</v>
      </c>
      <c r="AH1220" s="309" t="s">
        <v>506</v>
      </c>
      <c r="AI1220" s="309">
        <v>0.8</v>
      </c>
      <c r="AJ1220" s="309">
        <v>1E-3</v>
      </c>
      <c r="AL1220" s="309"/>
    </row>
    <row r="1221" spans="2:38" ht="15" customHeight="1">
      <c r="B1221" s="462"/>
      <c r="C1221" s="459"/>
      <c r="D1221" s="297" t="s">
        <v>520</v>
      </c>
      <c r="E1221" s="298">
        <v>0</v>
      </c>
      <c r="F1221" s="299">
        <v>0</v>
      </c>
      <c r="G1221" s="299">
        <v>3</v>
      </c>
      <c r="H1221" s="299">
        <v>3</v>
      </c>
      <c r="I1221" s="299">
        <v>39</v>
      </c>
      <c r="J1221" s="299">
        <v>6</v>
      </c>
      <c r="K1221" s="299">
        <v>3</v>
      </c>
      <c r="L1221" s="299">
        <v>7.0000000000000007E-2</v>
      </c>
      <c r="M1221" s="299">
        <v>1.87</v>
      </c>
      <c r="N1221" s="299">
        <v>1.94</v>
      </c>
      <c r="O1221" s="299"/>
      <c r="P1221" s="299" t="s">
        <v>493</v>
      </c>
      <c r="Q1221" s="299">
        <v>2.6</v>
      </c>
      <c r="R1221" s="299">
        <v>3.9</v>
      </c>
      <c r="S1221" s="300">
        <v>33</v>
      </c>
      <c r="W1221" s="309"/>
      <c r="X1221" s="309"/>
      <c r="AB1221" s="309"/>
      <c r="AC1221" s="309">
        <v>5</v>
      </c>
      <c r="AD1221" s="309">
        <v>0.01</v>
      </c>
      <c r="AE1221" s="309">
        <v>3.2000000000000001E-2</v>
      </c>
      <c r="AF1221" s="309">
        <v>8.9999999999999993E-3</v>
      </c>
      <c r="AG1221" s="309">
        <v>0.09</v>
      </c>
      <c r="AH1221" s="309" t="s">
        <v>532</v>
      </c>
      <c r="AI1221" s="309">
        <v>4.5</v>
      </c>
      <c r="AJ1221" s="309">
        <v>1E-3</v>
      </c>
      <c r="AL1221" s="309"/>
    </row>
    <row r="1222" spans="2:38" ht="15" customHeight="1">
      <c r="B1222" s="462"/>
      <c r="C1222" s="459"/>
      <c r="D1222" s="297" t="s">
        <v>521</v>
      </c>
      <c r="E1222" s="298">
        <v>0</v>
      </c>
      <c r="F1222" s="299">
        <v>0</v>
      </c>
      <c r="G1222" s="299">
        <v>5</v>
      </c>
      <c r="H1222" s="299">
        <v>5</v>
      </c>
      <c r="I1222" s="299">
        <v>37</v>
      </c>
      <c r="J1222" s="299">
        <v>11</v>
      </c>
      <c r="K1222" s="299">
        <v>2</v>
      </c>
      <c r="L1222" s="299">
        <v>0.06</v>
      </c>
      <c r="M1222" s="299">
        <v>1.88</v>
      </c>
      <c r="N1222" s="299">
        <v>1.94</v>
      </c>
      <c r="O1222" s="299"/>
      <c r="P1222" s="299" t="s">
        <v>498</v>
      </c>
      <c r="Q1222" s="299">
        <v>3.5</v>
      </c>
      <c r="R1222" s="299">
        <v>3.1</v>
      </c>
      <c r="S1222" s="300">
        <v>36</v>
      </c>
      <c r="W1222" s="309"/>
      <c r="X1222" s="309"/>
      <c r="AB1222" s="309"/>
      <c r="AC1222" s="309">
        <v>2</v>
      </c>
      <c r="AD1222" s="309">
        <v>6.0000000000000001E-3</v>
      </c>
      <c r="AE1222" s="309">
        <v>3.5000000000000003E-2</v>
      </c>
      <c r="AF1222" s="309">
        <v>6.0000000000000001E-3</v>
      </c>
      <c r="AG1222" s="309">
        <v>7.0000000000000007E-2</v>
      </c>
      <c r="AH1222" s="309" t="s">
        <v>547</v>
      </c>
      <c r="AI1222" s="309">
        <v>3.1</v>
      </c>
      <c r="AJ1222" s="309">
        <v>1E-3</v>
      </c>
      <c r="AL1222" s="309"/>
    </row>
    <row r="1223" spans="2:38" ht="15" customHeight="1">
      <c r="B1223" s="462"/>
      <c r="C1223" s="459"/>
      <c r="D1223" s="297" t="s">
        <v>522</v>
      </c>
      <c r="E1223" s="298">
        <v>1</v>
      </c>
      <c r="F1223" s="299">
        <v>0</v>
      </c>
      <c r="G1223" s="299">
        <v>4</v>
      </c>
      <c r="H1223" s="299">
        <v>4</v>
      </c>
      <c r="I1223" s="299">
        <v>36</v>
      </c>
      <c r="J1223" s="299">
        <v>11</v>
      </c>
      <c r="K1223" s="299">
        <v>7</v>
      </c>
      <c r="L1223" s="299">
        <v>0.05</v>
      </c>
      <c r="M1223" s="299">
        <v>1.89</v>
      </c>
      <c r="N1223" s="299">
        <v>1.94</v>
      </c>
      <c r="O1223" s="299"/>
      <c r="P1223" s="299" t="s">
        <v>498</v>
      </c>
      <c r="Q1223" s="299">
        <v>3.6</v>
      </c>
      <c r="R1223" s="299">
        <v>1.6</v>
      </c>
      <c r="S1223" s="300">
        <v>40</v>
      </c>
      <c r="W1223" s="309"/>
      <c r="X1223" s="309"/>
      <c r="AB1223" s="309"/>
      <c r="AC1223" s="309">
        <v>3</v>
      </c>
      <c r="AD1223" s="309">
        <v>8.0000000000000002E-3</v>
      </c>
      <c r="AE1223" s="309">
        <v>3.5000000000000003E-2</v>
      </c>
      <c r="AF1223" s="309">
        <v>5.0000000000000001E-3</v>
      </c>
      <c r="AG1223" s="309">
        <v>0.08</v>
      </c>
      <c r="AH1223" s="309" t="s">
        <v>547</v>
      </c>
      <c r="AI1223" s="309">
        <v>1.5</v>
      </c>
      <c r="AJ1223" s="309">
        <v>1E-3</v>
      </c>
      <c r="AL1223" s="309"/>
    </row>
    <row r="1224" spans="2:38" ht="15" customHeight="1">
      <c r="B1224" s="462"/>
      <c r="C1224" s="459"/>
      <c r="D1224" s="297" t="s">
        <v>523</v>
      </c>
      <c r="E1224" s="298">
        <v>1</v>
      </c>
      <c r="F1224" s="299">
        <v>0</v>
      </c>
      <c r="G1224" s="299">
        <v>6</v>
      </c>
      <c r="H1224" s="299">
        <v>6</v>
      </c>
      <c r="I1224" s="299">
        <v>32</v>
      </c>
      <c r="J1224" s="299">
        <v>6</v>
      </c>
      <c r="K1224" s="299">
        <v>4</v>
      </c>
      <c r="L1224" s="299">
        <v>0.05</v>
      </c>
      <c r="M1224" s="299">
        <v>1.9</v>
      </c>
      <c r="N1224" s="299">
        <v>1.95</v>
      </c>
      <c r="O1224" s="299"/>
      <c r="P1224" s="299" t="s">
        <v>498</v>
      </c>
      <c r="Q1224" s="299">
        <v>1.8</v>
      </c>
      <c r="R1224" s="299">
        <v>0.2</v>
      </c>
      <c r="S1224" s="300">
        <v>47</v>
      </c>
      <c r="W1224" s="309"/>
      <c r="X1224" s="309"/>
      <c r="AB1224" s="309"/>
      <c r="AC1224" s="309">
        <v>3</v>
      </c>
      <c r="AD1224" s="309">
        <v>1.2999999999999999E-2</v>
      </c>
      <c r="AE1224" s="309">
        <v>3.7999999999999999E-2</v>
      </c>
      <c r="AF1224" s="309">
        <v>4.0000000000000001E-3</v>
      </c>
      <c r="AG1224" s="309">
        <v>0.06</v>
      </c>
      <c r="AH1224" s="309" t="s">
        <v>532</v>
      </c>
      <c r="AI1224" s="309">
        <v>4.5</v>
      </c>
      <c r="AJ1224" s="309">
        <v>0</v>
      </c>
      <c r="AL1224" s="309"/>
    </row>
    <row r="1225" spans="2:38" ht="15" customHeight="1">
      <c r="B1225" s="462"/>
      <c r="C1225" s="459"/>
      <c r="D1225" s="297" t="s">
        <v>524</v>
      </c>
      <c r="E1225" s="298">
        <v>1</v>
      </c>
      <c r="F1225" s="299">
        <v>0</v>
      </c>
      <c r="G1225" s="299">
        <v>8</v>
      </c>
      <c r="H1225" s="299">
        <v>8</v>
      </c>
      <c r="I1225" s="299">
        <v>29</v>
      </c>
      <c r="J1225" s="299">
        <v>12</v>
      </c>
      <c r="K1225" s="299">
        <v>5</v>
      </c>
      <c r="L1225" s="299">
        <v>7.0000000000000007E-2</v>
      </c>
      <c r="M1225" s="299">
        <v>1.9</v>
      </c>
      <c r="N1225" s="299">
        <v>1.97</v>
      </c>
      <c r="O1225" s="299"/>
      <c r="P1225" s="299" t="s">
        <v>534</v>
      </c>
      <c r="Q1225" s="299">
        <v>0.5</v>
      </c>
      <c r="R1225" s="299">
        <v>-2.1</v>
      </c>
      <c r="S1225" s="300">
        <v>50</v>
      </c>
      <c r="W1225" s="309"/>
      <c r="X1225" s="309"/>
      <c r="AB1225" s="309"/>
      <c r="AC1225" s="309">
        <v>2</v>
      </c>
      <c r="AD1225" s="309">
        <v>7.0000000000000001E-3</v>
      </c>
      <c r="AE1225" s="309">
        <v>3.9E-2</v>
      </c>
      <c r="AF1225" s="309">
        <v>3.0000000000000001E-3</v>
      </c>
      <c r="AG1225" s="309">
        <v>0.04</v>
      </c>
      <c r="AH1225" s="309" t="s">
        <v>513</v>
      </c>
      <c r="AI1225" s="309">
        <v>3.6</v>
      </c>
      <c r="AJ1225" s="309">
        <v>0</v>
      </c>
      <c r="AL1225" s="309"/>
    </row>
    <row r="1226" spans="2:38" ht="15" customHeight="1">
      <c r="B1226" s="462"/>
      <c r="C1226" s="459"/>
      <c r="D1226" s="297" t="s">
        <v>525</v>
      </c>
      <c r="E1226" s="298">
        <v>1</v>
      </c>
      <c r="F1226" s="299">
        <v>0</v>
      </c>
      <c r="G1226" s="299">
        <v>11</v>
      </c>
      <c r="H1226" s="299">
        <v>11</v>
      </c>
      <c r="I1226" s="299">
        <v>24</v>
      </c>
      <c r="J1226" s="299">
        <v>15</v>
      </c>
      <c r="K1226" s="299">
        <v>7</v>
      </c>
      <c r="L1226" s="299">
        <v>0.12</v>
      </c>
      <c r="M1226" s="299">
        <v>1.9</v>
      </c>
      <c r="N1226" s="299">
        <v>2.02</v>
      </c>
      <c r="O1226" s="299"/>
      <c r="P1226" s="299" t="s">
        <v>530</v>
      </c>
      <c r="Q1226" s="299">
        <v>0.7</v>
      </c>
      <c r="R1226" s="299">
        <v>-2.7</v>
      </c>
      <c r="S1226" s="300">
        <v>54</v>
      </c>
      <c r="W1226" s="309"/>
      <c r="X1226" s="309"/>
      <c r="AB1226" s="309"/>
      <c r="AC1226" s="309">
        <v>3</v>
      </c>
      <c r="AD1226" s="309">
        <v>6.0000000000000001E-3</v>
      </c>
      <c r="AE1226" s="309">
        <v>3.9E-2</v>
      </c>
      <c r="AF1226" s="309">
        <v>3.0000000000000001E-3</v>
      </c>
      <c r="AG1226" s="309">
        <v>7.0000000000000007E-2</v>
      </c>
      <c r="AH1226" s="309" t="s">
        <v>493</v>
      </c>
      <c r="AI1226" s="309">
        <v>2.6</v>
      </c>
      <c r="AJ1226" s="309">
        <v>0</v>
      </c>
      <c r="AL1226" s="309"/>
    </row>
    <row r="1227" spans="2:38" ht="15" customHeight="1">
      <c r="B1227" s="462"/>
      <c r="C1227" s="459"/>
      <c r="D1227" s="297" t="s">
        <v>526</v>
      </c>
      <c r="E1227" s="298">
        <v>1</v>
      </c>
      <c r="F1227" s="299">
        <v>0</v>
      </c>
      <c r="G1227" s="299">
        <v>11</v>
      </c>
      <c r="H1227" s="299">
        <v>11</v>
      </c>
      <c r="I1227" s="299">
        <v>23</v>
      </c>
      <c r="J1227" s="299">
        <v>14</v>
      </c>
      <c r="K1227" s="299">
        <v>8</v>
      </c>
      <c r="L1227" s="299">
        <v>0.13</v>
      </c>
      <c r="M1227" s="299">
        <v>1.9</v>
      </c>
      <c r="N1227" s="299">
        <v>2.0299999999999998</v>
      </c>
      <c r="O1227" s="299"/>
      <c r="P1227" s="299" t="s">
        <v>534</v>
      </c>
      <c r="Q1227" s="299">
        <v>1.2</v>
      </c>
      <c r="R1227" s="299">
        <v>-4.5999999999999996</v>
      </c>
      <c r="S1227" s="300">
        <v>57</v>
      </c>
      <c r="W1227" s="309"/>
      <c r="X1227" s="309"/>
      <c r="AB1227" s="309"/>
      <c r="AC1227" s="309">
        <v>2</v>
      </c>
      <c r="AD1227" s="309">
        <v>1.0999999999999999E-2</v>
      </c>
      <c r="AE1227" s="309">
        <v>3.6999999999999998E-2</v>
      </c>
      <c r="AF1227" s="309">
        <v>5.0000000000000001E-3</v>
      </c>
      <c r="AG1227" s="309">
        <v>0.06</v>
      </c>
      <c r="AH1227" s="309" t="s">
        <v>498</v>
      </c>
      <c r="AI1227" s="309">
        <v>3.5</v>
      </c>
      <c r="AJ1227" s="309">
        <v>0</v>
      </c>
      <c r="AL1227" s="309"/>
    </row>
    <row r="1228" spans="2:38" ht="15" customHeight="1">
      <c r="B1228" s="462"/>
      <c r="C1228" s="459"/>
      <c r="D1228" s="297" t="s">
        <v>527</v>
      </c>
      <c r="E1228" s="298">
        <v>1</v>
      </c>
      <c r="F1228" s="299">
        <v>0</v>
      </c>
      <c r="G1228" s="299">
        <v>9</v>
      </c>
      <c r="H1228" s="299">
        <v>9</v>
      </c>
      <c r="I1228" s="299">
        <v>22</v>
      </c>
      <c r="J1228" s="299">
        <v>12</v>
      </c>
      <c r="K1228" s="299">
        <v>4</v>
      </c>
      <c r="L1228" s="299">
        <v>0.14000000000000001</v>
      </c>
      <c r="M1228" s="299">
        <v>1.9</v>
      </c>
      <c r="N1228" s="299">
        <v>2.04</v>
      </c>
      <c r="O1228" s="299"/>
      <c r="P1228" s="299" t="s">
        <v>531</v>
      </c>
      <c r="Q1228" s="299">
        <v>0.5</v>
      </c>
      <c r="R1228" s="299">
        <v>-4.2</v>
      </c>
      <c r="S1228" s="300">
        <v>58</v>
      </c>
      <c r="W1228" s="309"/>
      <c r="X1228" s="309"/>
      <c r="AB1228" s="309"/>
      <c r="AC1228" s="309">
        <v>7</v>
      </c>
      <c r="AD1228" s="309">
        <v>1.0999999999999999E-2</v>
      </c>
      <c r="AE1228" s="309">
        <v>3.5999999999999997E-2</v>
      </c>
      <c r="AF1228" s="309">
        <v>4.0000000000000001E-3</v>
      </c>
      <c r="AG1228" s="309">
        <v>0.05</v>
      </c>
      <c r="AH1228" s="309" t="s">
        <v>498</v>
      </c>
      <c r="AI1228" s="309">
        <v>3.6</v>
      </c>
      <c r="AJ1228" s="309">
        <v>1E-3</v>
      </c>
      <c r="AL1228" s="309"/>
    </row>
    <row r="1229" spans="2:38" ht="15" customHeight="1">
      <c r="B1229" s="462"/>
      <c r="C1229" s="459"/>
      <c r="D1229" s="297" t="s">
        <v>528</v>
      </c>
      <c r="E1229" s="298">
        <v>0</v>
      </c>
      <c r="F1229" s="299">
        <v>0</v>
      </c>
      <c r="G1229" s="299">
        <v>12</v>
      </c>
      <c r="H1229" s="299">
        <v>12</v>
      </c>
      <c r="I1229" s="299">
        <v>17</v>
      </c>
      <c r="J1229" s="299">
        <v>3</v>
      </c>
      <c r="K1229" s="299">
        <v>4</v>
      </c>
      <c r="L1229" s="299">
        <v>0.12</v>
      </c>
      <c r="M1229" s="299">
        <v>1.92</v>
      </c>
      <c r="N1229" s="299">
        <v>2.04</v>
      </c>
      <c r="O1229" s="299"/>
      <c r="P1229" s="299" t="s">
        <v>536</v>
      </c>
      <c r="Q1229" s="299">
        <v>0.1</v>
      </c>
      <c r="R1229" s="299">
        <v>-6</v>
      </c>
      <c r="S1229" s="300">
        <v>68</v>
      </c>
      <c r="W1229" s="309"/>
      <c r="X1229" s="309"/>
      <c r="AB1229" s="309"/>
      <c r="AC1229" s="309">
        <v>4</v>
      </c>
      <c r="AD1229" s="309">
        <v>6.0000000000000001E-3</v>
      </c>
      <c r="AE1229" s="309">
        <v>3.2000000000000001E-2</v>
      </c>
      <c r="AF1229" s="309">
        <v>6.0000000000000001E-3</v>
      </c>
      <c r="AG1229" s="309">
        <v>0.05</v>
      </c>
      <c r="AH1229" s="309" t="s">
        <v>498</v>
      </c>
      <c r="AI1229" s="309">
        <v>1.8</v>
      </c>
      <c r="AJ1229" s="309">
        <v>1E-3</v>
      </c>
      <c r="AL1229" s="309"/>
    </row>
    <row r="1230" spans="2:38" ht="15" customHeight="1">
      <c r="B1230" s="462"/>
      <c r="C1230" s="460"/>
      <c r="D1230" s="297" t="s">
        <v>529</v>
      </c>
      <c r="E1230" s="298">
        <v>0</v>
      </c>
      <c r="F1230" s="299">
        <v>0</v>
      </c>
      <c r="G1230" s="299">
        <v>9</v>
      </c>
      <c r="H1230" s="299">
        <v>9</v>
      </c>
      <c r="I1230" s="299">
        <v>19</v>
      </c>
      <c r="J1230" s="299">
        <v>8</v>
      </c>
      <c r="K1230" s="299">
        <v>4</v>
      </c>
      <c r="L1230" s="299">
        <v>0.11</v>
      </c>
      <c r="M1230" s="299">
        <v>1.91</v>
      </c>
      <c r="N1230" s="299">
        <v>2.02</v>
      </c>
      <c r="O1230" s="299"/>
      <c r="P1230" s="299" t="s">
        <v>536</v>
      </c>
      <c r="Q1230" s="299">
        <v>0.2</v>
      </c>
      <c r="R1230" s="299">
        <v>-5.4</v>
      </c>
      <c r="S1230" s="300">
        <v>68</v>
      </c>
      <c r="W1230" s="309"/>
      <c r="X1230" s="309"/>
      <c r="AB1230" s="309"/>
      <c r="AC1230" s="309">
        <v>5</v>
      </c>
      <c r="AD1230" s="309">
        <v>1.2E-2</v>
      </c>
      <c r="AE1230" s="309">
        <v>2.9000000000000001E-2</v>
      </c>
      <c r="AF1230" s="309">
        <v>8.0000000000000002E-3</v>
      </c>
      <c r="AG1230" s="309">
        <v>7.0000000000000007E-2</v>
      </c>
      <c r="AH1230" s="309" t="s">
        <v>534</v>
      </c>
      <c r="AI1230" s="309">
        <v>0.5</v>
      </c>
      <c r="AJ1230" s="309">
        <v>1E-3</v>
      </c>
      <c r="AL1230" s="309"/>
    </row>
    <row r="1231" spans="2:38" ht="15" customHeight="1">
      <c r="B1231" s="462"/>
      <c r="C1231" s="458">
        <v>42760</v>
      </c>
      <c r="D1231" s="297" t="s">
        <v>492</v>
      </c>
      <c r="E1231" s="298">
        <v>0</v>
      </c>
      <c r="F1231" s="299">
        <v>0</v>
      </c>
      <c r="G1231" s="299">
        <v>13</v>
      </c>
      <c r="H1231" s="299">
        <v>13</v>
      </c>
      <c r="I1231" s="299">
        <v>12</v>
      </c>
      <c r="J1231" s="299">
        <v>10</v>
      </c>
      <c r="K1231" s="299">
        <v>10</v>
      </c>
      <c r="L1231" s="299">
        <v>0.13</v>
      </c>
      <c r="M1231" s="299">
        <v>1.94</v>
      </c>
      <c r="N1231" s="299">
        <v>2.0699999999999998</v>
      </c>
      <c r="O1231" s="299"/>
      <c r="P1231" s="299" t="s">
        <v>531</v>
      </c>
      <c r="Q1231" s="299">
        <v>0.6</v>
      </c>
      <c r="R1231" s="299">
        <v>-7.1</v>
      </c>
      <c r="S1231" s="300">
        <v>68</v>
      </c>
      <c r="W1231" s="309"/>
      <c r="AB1231" s="309"/>
      <c r="AC1231" s="309">
        <v>7</v>
      </c>
      <c r="AD1231" s="309">
        <v>1.4999999999999999E-2</v>
      </c>
      <c r="AE1231" s="309">
        <v>2.4E-2</v>
      </c>
      <c r="AF1231" s="309">
        <v>1.0999999999999999E-2</v>
      </c>
      <c r="AG1231" s="309">
        <v>0.12</v>
      </c>
      <c r="AH1231" s="309" t="s">
        <v>530</v>
      </c>
      <c r="AI1231" s="309">
        <v>0.7</v>
      </c>
      <c r="AJ1231" s="309">
        <v>1E-3</v>
      </c>
      <c r="AL1231" s="309"/>
    </row>
    <row r="1232" spans="2:38" ht="15" customHeight="1">
      <c r="B1232" s="462"/>
      <c r="C1232" s="459"/>
      <c r="D1232" s="297" t="s">
        <v>495</v>
      </c>
      <c r="E1232" s="298">
        <v>1</v>
      </c>
      <c r="F1232" s="299">
        <v>0</v>
      </c>
      <c r="G1232" s="299">
        <v>11</v>
      </c>
      <c r="H1232" s="299">
        <v>11</v>
      </c>
      <c r="I1232" s="299">
        <v>9</v>
      </c>
      <c r="J1232" s="299">
        <v>17</v>
      </c>
      <c r="K1232" s="299">
        <v>9</v>
      </c>
      <c r="L1232" s="299">
        <v>0.13</v>
      </c>
      <c r="M1232" s="299">
        <v>2.0299999999999998</v>
      </c>
      <c r="N1232" s="299">
        <v>2.16</v>
      </c>
      <c r="O1232" s="299"/>
      <c r="P1232" s="299" t="s">
        <v>493</v>
      </c>
      <c r="Q1232" s="299">
        <v>1.2</v>
      </c>
      <c r="R1232" s="299">
        <v>-6.7</v>
      </c>
      <c r="S1232" s="300">
        <v>68</v>
      </c>
      <c r="W1232" s="309"/>
      <c r="X1232" s="309"/>
      <c r="AB1232" s="309"/>
      <c r="AC1232" s="309">
        <v>8</v>
      </c>
      <c r="AD1232" s="309">
        <v>1.4E-2</v>
      </c>
      <c r="AE1232" s="309">
        <v>2.3E-2</v>
      </c>
      <c r="AF1232" s="309">
        <v>1.0999999999999999E-2</v>
      </c>
      <c r="AG1232" s="309">
        <v>0.13</v>
      </c>
      <c r="AH1232" s="309" t="s">
        <v>534</v>
      </c>
      <c r="AI1232" s="309">
        <v>1.2</v>
      </c>
      <c r="AJ1232" s="309">
        <v>1E-3</v>
      </c>
      <c r="AL1232" s="309"/>
    </row>
    <row r="1233" spans="2:38" ht="15" customHeight="1">
      <c r="B1233" s="462"/>
      <c r="C1233" s="459"/>
      <c r="D1233" s="297" t="s">
        <v>497</v>
      </c>
      <c r="E1233" s="298">
        <v>1</v>
      </c>
      <c r="F1233" s="299">
        <v>0</v>
      </c>
      <c r="G1233" s="299">
        <v>9</v>
      </c>
      <c r="H1233" s="299">
        <v>9</v>
      </c>
      <c r="I1233" s="299">
        <v>8</v>
      </c>
      <c r="J1233" s="299">
        <v>9</v>
      </c>
      <c r="K1233" s="299">
        <v>9</v>
      </c>
      <c r="L1233" s="299">
        <v>0.11</v>
      </c>
      <c r="M1233" s="299">
        <v>2.14</v>
      </c>
      <c r="N1233" s="299">
        <v>2.25</v>
      </c>
      <c r="O1233" s="299"/>
      <c r="P1233" s="299" t="s">
        <v>498</v>
      </c>
      <c r="Q1233" s="299">
        <v>1.2</v>
      </c>
      <c r="R1233" s="299">
        <v>-7.1</v>
      </c>
      <c r="S1233" s="300">
        <v>71</v>
      </c>
      <c r="W1233" s="309"/>
      <c r="X1233" s="309"/>
      <c r="AB1233" s="309"/>
      <c r="AC1233" s="309">
        <v>4</v>
      </c>
      <c r="AD1233" s="309">
        <v>1.2E-2</v>
      </c>
      <c r="AE1233" s="309">
        <v>2.1999999999999999E-2</v>
      </c>
      <c r="AF1233" s="309">
        <v>8.9999999999999993E-3</v>
      </c>
      <c r="AG1233" s="309">
        <v>0.14000000000000001</v>
      </c>
      <c r="AH1233" s="309" t="s">
        <v>531</v>
      </c>
      <c r="AI1233" s="309">
        <v>0.5</v>
      </c>
      <c r="AJ1233" s="309">
        <v>1E-3</v>
      </c>
      <c r="AL1233" s="309"/>
    </row>
    <row r="1234" spans="2:38" ht="15" customHeight="1">
      <c r="B1234" s="462"/>
      <c r="C1234" s="459"/>
      <c r="D1234" s="297" t="s">
        <v>500</v>
      </c>
      <c r="E1234" s="298" t="s">
        <v>501</v>
      </c>
      <c r="F1234" s="299">
        <v>0</v>
      </c>
      <c r="G1234" s="299">
        <v>9</v>
      </c>
      <c r="H1234" s="299">
        <v>9</v>
      </c>
      <c r="I1234" s="299">
        <v>8</v>
      </c>
      <c r="J1234" s="299">
        <v>9</v>
      </c>
      <c r="K1234" s="299">
        <v>6</v>
      </c>
      <c r="L1234" s="299" t="s">
        <v>501</v>
      </c>
      <c r="M1234" s="299" t="s">
        <v>501</v>
      </c>
      <c r="N1234" s="299" t="s">
        <v>501</v>
      </c>
      <c r="O1234" s="299"/>
      <c r="P1234" s="299" t="s">
        <v>498</v>
      </c>
      <c r="Q1234" s="299">
        <v>1</v>
      </c>
      <c r="R1234" s="299">
        <v>-7.7</v>
      </c>
      <c r="S1234" s="300">
        <v>72</v>
      </c>
      <c r="W1234" s="309"/>
      <c r="X1234" s="309"/>
      <c r="AB1234" s="309"/>
      <c r="AC1234" s="309">
        <v>4</v>
      </c>
      <c r="AD1234" s="309">
        <v>3.0000000000000001E-3</v>
      </c>
      <c r="AE1234" s="309">
        <v>1.7000000000000001E-2</v>
      </c>
      <c r="AF1234" s="309">
        <v>1.2E-2</v>
      </c>
      <c r="AG1234" s="309">
        <v>0.12</v>
      </c>
      <c r="AH1234" s="309" t="s">
        <v>536</v>
      </c>
      <c r="AI1234" s="309">
        <v>0.1</v>
      </c>
      <c r="AJ1234" s="309">
        <v>0</v>
      </c>
      <c r="AL1234" s="309"/>
    </row>
    <row r="1235" spans="2:38" ht="15" customHeight="1">
      <c r="B1235" s="462"/>
      <c r="C1235" s="459"/>
      <c r="D1235" s="297" t="s">
        <v>503</v>
      </c>
      <c r="E1235" s="298">
        <v>1</v>
      </c>
      <c r="F1235" s="299">
        <v>0</v>
      </c>
      <c r="G1235" s="299">
        <v>9</v>
      </c>
      <c r="H1235" s="299">
        <v>9</v>
      </c>
      <c r="I1235" s="299">
        <v>8</v>
      </c>
      <c r="J1235" s="299">
        <v>6</v>
      </c>
      <c r="K1235" s="299">
        <v>9</v>
      </c>
      <c r="L1235" s="299">
        <v>0.1</v>
      </c>
      <c r="M1235" s="299">
        <v>2.16</v>
      </c>
      <c r="N1235" s="299">
        <v>2.2599999999999998</v>
      </c>
      <c r="O1235" s="299"/>
      <c r="P1235" s="299" t="s">
        <v>539</v>
      </c>
      <c r="Q1235" s="299">
        <v>0.4</v>
      </c>
      <c r="R1235" s="299">
        <v>-7.7</v>
      </c>
      <c r="S1235" s="300">
        <v>75</v>
      </c>
      <c r="W1235" s="309"/>
      <c r="X1235" s="309"/>
      <c r="AB1235" s="309"/>
      <c r="AC1235" s="309">
        <v>4</v>
      </c>
      <c r="AD1235" s="309">
        <v>8.0000000000000002E-3</v>
      </c>
      <c r="AE1235" s="309">
        <v>1.9E-2</v>
      </c>
      <c r="AF1235" s="309">
        <v>8.9999999999999993E-3</v>
      </c>
      <c r="AG1235" s="309">
        <v>0.11</v>
      </c>
      <c r="AH1235" s="309" t="s">
        <v>536</v>
      </c>
      <c r="AI1235" s="309">
        <v>0.2</v>
      </c>
      <c r="AJ1235" s="309">
        <v>0</v>
      </c>
      <c r="AL1235" s="309"/>
    </row>
    <row r="1236" spans="2:38" ht="15" customHeight="1">
      <c r="B1236" s="462"/>
      <c r="C1236" s="459"/>
      <c r="D1236" s="297" t="s">
        <v>505</v>
      </c>
      <c r="E1236" s="298">
        <v>1</v>
      </c>
      <c r="F1236" s="299">
        <v>1</v>
      </c>
      <c r="G1236" s="299">
        <v>11</v>
      </c>
      <c r="H1236" s="299">
        <v>12</v>
      </c>
      <c r="I1236" s="299">
        <v>4</v>
      </c>
      <c r="J1236" s="299">
        <v>27</v>
      </c>
      <c r="K1236" s="299">
        <v>10</v>
      </c>
      <c r="L1236" s="299">
        <v>0.1</v>
      </c>
      <c r="M1236" s="299">
        <v>2.2599999999999998</v>
      </c>
      <c r="N1236" s="299">
        <v>2.36</v>
      </c>
      <c r="O1236" s="299"/>
      <c r="P1236" s="299" t="s">
        <v>493</v>
      </c>
      <c r="Q1236" s="299">
        <v>1.2</v>
      </c>
      <c r="R1236" s="299">
        <v>-8.6</v>
      </c>
      <c r="S1236" s="300">
        <v>75</v>
      </c>
      <c r="W1236" s="309"/>
      <c r="X1236" s="309"/>
      <c r="AB1236" s="309"/>
      <c r="AC1236" s="309">
        <v>10</v>
      </c>
      <c r="AD1236" s="309">
        <v>0.01</v>
      </c>
      <c r="AE1236" s="309">
        <v>1.2E-2</v>
      </c>
      <c r="AF1236" s="309">
        <v>1.2999999999999999E-2</v>
      </c>
      <c r="AG1236" s="309">
        <v>0.13</v>
      </c>
      <c r="AH1236" s="309" t="s">
        <v>531</v>
      </c>
      <c r="AI1236" s="309">
        <v>0.6</v>
      </c>
      <c r="AJ1236" s="309">
        <v>0</v>
      </c>
      <c r="AL1236" s="309"/>
    </row>
    <row r="1237" spans="2:38" ht="15" customHeight="1">
      <c r="B1237" s="462"/>
      <c r="C1237" s="459"/>
      <c r="D1237" s="297" t="s">
        <v>508</v>
      </c>
      <c r="E1237" s="298">
        <v>1</v>
      </c>
      <c r="F1237" s="299">
        <v>4</v>
      </c>
      <c r="G1237" s="299">
        <v>14</v>
      </c>
      <c r="H1237" s="299">
        <v>18</v>
      </c>
      <c r="I1237" s="299">
        <v>0</v>
      </c>
      <c r="J1237" s="299">
        <v>16</v>
      </c>
      <c r="K1237" s="299">
        <v>5</v>
      </c>
      <c r="L1237" s="299">
        <v>0.12</v>
      </c>
      <c r="M1237" s="299">
        <v>2.2799999999999998</v>
      </c>
      <c r="N1237" s="299">
        <v>2.4</v>
      </c>
      <c r="O1237" s="299"/>
      <c r="P1237" s="299" t="s">
        <v>493</v>
      </c>
      <c r="Q1237" s="299">
        <v>1.4</v>
      </c>
      <c r="R1237" s="299">
        <v>-8.3000000000000007</v>
      </c>
      <c r="S1237" s="300">
        <v>74</v>
      </c>
      <c r="W1237" s="309"/>
      <c r="X1237" s="309"/>
      <c r="AB1237" s="309"/>
      <c r="AC1237" s="309">
        <v>9</v>
      </c>
      <c r="AD1237" s="309">
        <v>1.7000000000000001E-2</v>
      </c>
      <c r="AE1237" s="309">
        <v>8.9999999999999993E-3</v>
      </c>
      <c r="AF1237" s="309">
        <v>1.0999999999999999E-2</v>
      </c>
      <c r="AG1237" s="309">
        <v>0.13</v>
      </c>
      <c r="AH1237" s="309" t="s">
        <v>493</v>
      </c>
      <c r="AI1237" s="309">
        <v>1.2</v>
      </c>
      <c r="AJ1237" s="309">
        <v>1E-3</v>
      </c>
      <c r="AL1237" s="309"/>
    </row>
    <row r="1238" spans="2:38" ht="15" customHeight="1">
      <c r="B1238" s="462"/>
      <c r="C1238" s="459"/>
      <c r="D1238" s="297" t="s">
        <v>510</v>
      </c>
      <c r="E1238" s="298">
        <v>1</v>
      </c>
      <c r="F1238" s="299">
        <v>15</v>
      </c>
      <c r="G1238" s="299">
        <v>16</v>
      </c>
      <c r="H1238" s="299">
        <v>31</v>
      </c>
      <c r="I1238" s="299">
        <v>0</v>
      </c>
      <c r="J1238" s="299">
        <v>19</v>
      </c>
      <c r="K1238" s="299">
        <v>16</v>
      </c>
      <c r="L1238" s="299">
        <v>0.16</v>
      </c>
      <c r="M1238" s="299">
        <v>2.2000000000000002</v>
      </c>
      <c r="N1238" s="299">
        <v>2.36</v>
      </c>
      <c r="O1238" s="299"/>
      <c r="P1238" s="299" t="s">
        <v>493</v>
      </c>
      <c r="Q1238" s="299">
        <v>1.6</v>
      </c>
      <c r="R1238" s="299">
        <v>-4.4000000000000004</v>
      </c>
      <c r="S1238" s="300">
        <v>64</v>
      </c>
      <c r="W1238" s="309"/>
      <c r="X1238" s="309"/>
      <c r="AB1238" s="309"/>
      <c r="AC1238" s="309">
        <v>9</v>
      </c>
      <c r="AD1238" s="309">
        <v>8.9999999999999993E-3</v>
      </c>
      <c r="AE1238" s="309">
        <v>8.0000000000000002E-3</v>
      </c>
      <c r="AF1238" s="309">
        <v>8.9999999999999993E-3</v>
      </c>
      <c r="AG1238" s="309">
        <v>0.11</v>
      </c>
      <c r="AH1238" s="309" t="s">
        <v>498</v>
      </c>
      <c r="AI1238" s="309">
        <v>1.2</v>
      </c>
      <c r="AJ1238" s="309">
        <v>1E-3</v>
      </c>
      <c r="AL1238" s="309"/>
    </row>
    <row r="1239" spans="2:38" ht="15" customHeight="1">
      <c r="B1239" s="462"/>
      <c r="C1239" s="459"/>
      <c r="D1239" s="297" t="s">
        <v>511</v>
      </c>
      <c r="E1239" s="298">
        <v>1</v>
      </c>
      <c r="F1239" s="299">
        <v>15</v>
      </c>
      <c r="G1239" s="299">
        <v>18</v>
      </c>
      <c r="H1239" s="299">
        <v>33</v>
      </c>
      <c r="I1239" s="299">
        <v>5</v>
      </c>
      <c r="J1239" s="299">
        <v>19</v>
      </c>
      <c r="K1239" s="299">
        <v>22</v>
      </c>
      <c r="L1239" s="299">
        <v>0.22</v>
      </c>
      <c r="M1239" s="299">
        <v>2.08</v>
      </c>
      <c r="N1239" s="299">
        <v>2.2999999999999998</v>
      </c>
      <c r="O1239" s="299"/>
      <c r="P1239" s="299" t="s">
        <v>535</v>
      </c>
      <c r="Q1239" s="299">
        <v>0.3</v>
      </c>
      <c r="R1239" s="299">
        <v>-1</v>
      </c>
      <c r="S1239" s="300">
        <v>51</v>
      </c>
      <c r="W1239" s="309"/>
      <c r="X1239" s="309"/>
      <c r="AB1239" s="309"/>
      <c r="AC1239" s="309">
        <v>6</v>
      </c>
      <c r="AD1239" s="309">
        <v>8.9999999999999993E-3</v>
      </c>
      <c r="AE1239" s="309">
        <v>8.0000000000000002E-3</v>
      </c>
      <c r="AF1239" s="309">
        <v>8.9999999999999993E-3</v>
      </c>
      <c r="AG1239" s="309" t="s">
        <v>501</v>
      </c>
      <c r="AH1239" s="309" t="s">
        <v>498</v>
      </c>
      <c r="AI1239" s="309">
        <v>1</v>
      </c>
      <c r="AJ1239" s="309">
        <v>9.9990000000000006</v>
      </c>
      <c r="AL1239" s="309"/>
    </row>
    <row r="1240" spans="2:38" ht="15" customHeight="1" thickBot="1">
      <c r="B1240" s="462"/>
      <c r="C1240" s="459"/>
      <c r="D1240" s="310" t="s">
        <v>512</v>
      </c>
      <c r="E1240" s="311">
        <v>2</v>
      </c>
      <c r="F1240" s="304">
        <v>11</v>
      </c>
      <c r="G1240" s="304">
        <v>19</v>
      </c>
      <c r="H1240" s="304">
        <v>30</v>
      </c>
      <c r="I1240" s="304">
        <v>12</v>
      </c>
      <c r="J1240" s="304">
        <v>22</v>
      </c>
      <c r="K1240" s="304">
        <v>18</v>
      </c>
      <c r="L1240" s="304">
        <v>0.18</v>
      </c>
      <c r="M1240" s="304">
        <v>2.0499999999999998</v>
      </c>
      <c r="N1240" s="304">
        <v>2.23</v>
      </c>
      <c r="O1240" s="304"/>
      <c r="P1240" s="304" t="s">
        <v>518</v>
      </c>
      <c r="Q1240" s="304">
        <v>1.1000000000000001</v>
      </c>
      <c r="R1240" s="304">
        <v>1.2</v>
      </c>
      <c r="S1240" s="305">
        <v>42</v>
      </c>
      <c r="W1240" s="309"/>
      <c r="X1240" s="309"/>
      <c r="AB1240" s="309"/>
      <c r="AC1240" s="309">
        <v>9</v>
      </c>
      <c r="AD1240" s="309">
        <v>6.0000000000000001E-3</v>
      </c>
      <c r="AE1240" s="309">
        <v>8.0000000000000002E-3</v>
      </c>
      <c r="AF1240" s="309">
        <v>8.9999999999999993E-3</v>
      </c>
      <c r="AG1240" s="309">
        <v>0.1</v>
      </c>
      <c r="AH1240" s="309" t="s">
        <v>539</v>
      </c>
      <c r="AI1240" s="309">
        <v>0.4</v>
      </c>
      <c r="AJ1240" s="309">
        <v>1E-3</v>
      </c>
      <c r="AL1240" s="309"/>
    </row>
    <row r="1241" spans="2:38" ht="15" customHeight="1">
      <c r="B1241" s="462" t="s">
        <v>537</v>
      </c>
      <c r="C1241" s="459"/>
      <c r="D1241" s="293" t="s">
        <v>514</v>
      </c>
      <c r="E1241" s="294">
        <v>2</v>
      </c>
      <c r="F1241" s="295">
        <v>6</v>
      </c>
      <c r="G1241" s="295">
        <v>15</v>
      </c>
      <c r="H1241" s="295">
        <v>21</v>
      </c>
      <c r="I1241" s="295">
        <v>23</v>
      </c>
      <c r="J1241" s="295">
        <v>18</v>
      </c>
      <c r="K1241" s="295">
        <v>12</v>
      </c>
      <c r="L1241" s="295">
        <v>0.12</v>
      </c>
      <c r="M1241" s="295">
        <v>1.98</v>
      </c>
      <c r="N1241" s="295">
        <v>2.1</v>
      </c>
      <c r="O1241" s="295"/>
      <c r="P1241" s="295" t="s">
        <v>515</v>
      </c>
      <c r="Q1241" s="295">
        <v>0.6</v>
      </c>
      <c r="R1241" s="295">
        <v>3.9</v>
      </c>
      <c r="S1241" s="296">
        <v>39</v>
      </c>
      <c r="W1241" s="309"/>
      <c r="X1241" s="309"/>
      <c r="AB1241" s="309"/>
      <c r="AC1241" s="309">
        <v>10</v>
      </c>
      <c r="AD1241" s="309">
        <v>2.7E-2</v>
      </c>
      <c r="AE1241" s="309">
        <v>4.0000000000000001E-3</v>
      </c>
      <c r="AF1241" s="309">
        <v>1.2E-2</v>
      </c>
      <c r="AG1241" s="309">
        <v>0.1</v>
      </c>
      <c r="AH1241" s="309" t="s">
        <v>493</v>
      </c>
      <c r="AI1241" s="309">
        <v>1.2</v>
      </c>
      <c r="AJ1241" s="309">
        <v>1E-3</v>
      </c>
      <c r="AL1241" s="309"/>
    </row>
    <row r="1242" spans="2:38" ht="15" customHeight="1">
      <c r="B1242" s="462"/>
      <c r="C1242" s="459"/>
      <c r="D1242" s="297" t="s">
        <v>516</v>
      </c>
      <c r="E1242" s="298">
        <v>2</v>
      </c>
      <c r="F1242" s="299">
        <v>4</v>
      </c>
      <c r="G1242" s="299">
        <v>13</v>
      </c>
      <c r="H1242" s="299">
        <v>17</v>
      </c>
      <c r="I1242" s="299">
        <v>30</v>
      </c>
      <c r="J1242" s="299">
        <v>13</v>
      </c>
      <c r="K1242" s="299">
        <v>10</v>
      </c>
      <c r="L1242" s="299">
        <v>0.12</v>
      </c>
      <c r="M1242" s="299">
        <v>1.93</v>
      </c>
      <c r="N1242" s="299">
        <v>2.0499999999999998</v>
      </c>
      <c r="O1242" s="299"/>
      <c r="P1242" s="299" t="s">
        <v>535</v>
      </c>
      <c r="Q1242" s="299">
        <v>1.2</v>
      </c>
      <c r="R1242" s="299">
        <v>5</v>
      </c>
      <c r="S1242" s="300">
        <v>30</v>
      </c>
      <c r="W1242" s="309"/>
      <c r="X1242" s="309"/>
      <c r="AB1242" s="309"/>
      <c r="AC1242" s="309">
        <v>5</v>
      </c>
      <c r="AD1242" s="309">
        <v>1.6E-2</v>
      </c>
      <c r="AE1242" s="309">
        <v>0</v>
      </c>
      <c r="AF1242" s="309">
        <v>1.7999999999999999E-2</v>
      </c>
      <c r="AG1242" s="309">
        <v>0.12</v>
      </c>
      <c r="AH1242" s="309" t="s">
        <v>493</v>
      </c>
      <c r="AI1242" s="309">
        <v>1.4</v>
      </c>
      <c r="AJ1242" s="309">
        <v>1E-3</v>
      </c>
      <c r="AL1242" s="309"/>
    </row>
    <row r="1243" spans="2:38" ht="15" customHeight="1">
      <c r="B1243" s="462"/>
      <c r="C1243" s="459"/>
      <c r="D1243" s="297" t="s">
        <v>517</v>
      </c>
      <c r="E1243" s="298">
        <v>1</v>
      </c>
      <c r="F1243" s="299">
        <v>2</v>
      </c>
      <c r="G1243" s="299">
        <v>10</v>
      </c>
      <c r="H1243" s="299">
        <v>12</v>
      </c>
      <c r="I1243" s="299">
        <v>36</v>
      </c>
      <c r="J1243" s="299">
        <v>7</v>
      </c>
      <c r="K1243" s="299">
        <v>4</v>
      </c>
      <c r="L1243" s="299">
        <v>0.09</v>
      </c>
      <c r="M1243" s="299">
        <v>1.89</v>
      </c>
      <c r="N1243" s="299">
        <v>1.98</v>
      </c>
      <c r="O1243" s="299"/>
      <c r="P1243" s="299" t="s">
        <v>506</v>
      </c>
      <c r="Q1243" s="299">
        <v>1.3</v>
      </c>
      <c r="R1243" s="299">
        <v>6.3</v>
      </c>
      <c r="S1243" s="300">
        <v>27</v>
      </c>
      <c r="W1243" s="309"/>
      <c r="X1243" s="309"/>
      <c r="AB1243" s="309"/>
      <c r="AC1243" s="309">
        <v>16</v>
      </c>
      <c r="AD1243" s="309">
        <v>1.9E-2</v>
      </c>
      <c r="AE1243" s="309">
        <v>0</v>
      </c>
      <c r="AF1243" s="309">
        <v>3.1E-2</v>
      </c>
      <c r="AG1243" s="309">
        <v>0.16</v>
      </c>
      <c r="AH1243" s="309" t="s">
        <v>493</v>
      </c>
      <c r="AI1243" s="309">
        <v>1.6</v>
      </c>
      <c r="AJ1243" s="309">
        <v>1E-3</v>
      </c>
      <c r="AL1243" s="309"/>
    </row>
    <row r="1244" spans="2:38" ht="15" customHeight="1">
      <c r="B1244" s="462"/>
      <c r="C1244" s="459"/>
      <c r="D1244" s="297" t="s">
        <v>519</v>
      </c>
      <c r="E1244" s="298">
        <v>1</v>
      </c>
      <c r="F1244" s="299">
        <v>1</v>
      </c>
      <c r="G1244" s="299">
        <v>9</v>
      </c>
      <c r="H1244" s="299">
        <v>10</v>
      </c>
      <c r="I1244" s="299">
        <v>36</v>
      </c>
      <c r="J1244" s="299">
        <v>22</v>
      </c>
      <c r="K1244" s="299">
        <v>10</v>
      </c>
      <c r="L1244" s="299">
        <v>7.0000000000000007E-2</v>
      </c>
      <c r="M1244" s="299">
        <v>1.89</v>
      </c>
      <c r="N1244" s="299">
        <v>1.96</v>
      </c>
      <c r="O1244" s="299"/>
      <c r="P1244" s="299" t="s">
        <v>534</v>
      </c>
      <c r="Q1244" s="299">
        <v>1.4</v>
      </c>
      <c r="R1244" s="299">
        <v>6.2</v>
      </c>
      <c r="S1244" s="300">
        <v>26</v>
      </c>
      <c r="W1244" s="309"/>
      <c r="X1244" s="309"/>
      <c r="AB1244" s="309"/>
      <c r="AC1244" s="309">
        <v>22</v>
      </c>
      <c r="AD1244" s="309">
        <v>1.9E-2</v>
      </c>
      <c r="AE1244" s="309">
        <v>5.0000000000000001E-3</v>
      </c>
      <c r="AF1244" s="309">
        <v>3.3000000000000002E-2</v>
      </c>
      <c r="AG1244" s="309">
        <v>0.22</v>
      </c>
      <c r="AH1244" s="309" t="s">
        <v>535</v>
      </c>
      <c r="AI1244" s="309">
        <v>0.3</v>
      </c>
      <c r="AJ1244" s="309">
        <v>1E-3</v>
      </c>
      <c r="AL1244" s="309"/>
    </row>
    <row r="1245" spans="2:38" ht="15" customHeight="1">
      <c r="B1245" s="462"/>
      <c r="C1245" s="459"/>
      <c r="D1245" s="297" t="s">
        <v>520</v>
      </c>
      <c r="E1245" s="298">
        <v>1</v>
      </c>
      <c r="F1245" s="299">
        <v>0</v>
      </c>
      <c r="G1245" s="299">
        <v>9</v>
      </c>
      <c r="H1245" s="299">
        <v>9</v>
      </c>
      <c r="I1245" s="299">
        <v>36</v>
      </c>
      <c r="J1245" s="299">
        <v>14</v>
      </c>
      <c r="K1245" s="299">
        <v>9</v>
      </c>
      <c r="L1245" s="299">
        <v>0.08</v>
      </c>
      <c r="M1245" s="299">
        <v>1.88</v>
      </c>
      <c r="N1245" s="299">
        <v>1.96</v>
      </c>
      <c r="O1245" s="299"/>
      <c r="P1245" s="299" t="s">
        <v>498</v>
      </c>
      <c r="Q1245" s="299">
        <v>2.2999999999999998</v>
      </c>
      <c r="R1245" s="299">
        <v>6.3</v>
      </c>
      <c r="S1245" s="300">
        <v>26</v>
      </c>
      <c r="W1245" s="309"/>
      <c r="X1245" s="309"/>
      <c r="AB1245" s="309"/>
      <c r="AC1245" s="309">
        <v>18</v>
      </c>
      <c r="AD1245" s="309">
        <v>2.1999999999999999E-2</v>
      </c>
      <c r="AE1245" s="309">
        <v>1.2E-2</v>
      </c>
      <c r="AF1245" s="309">
        <v>0.03</v>
      </c>
      <c r="AG1245" s="309">
        <v>0.18</v>
      </c>
      <c r="AH1245" s="309" t="s">
        <v>518</v>
      </c>
      <c r="AI1245" s="309">
        <v>1.1000000000000001</v>
      </c>
      <c r="AJ1245" s="309">
        <v>2E-3</v>
      </c>
      <c r="AL1245" s="309"/>
    </row>
    <row r="1246" spans="2:38" ht="15" customHeight="1">
      <c r="B1246" s="462"/>
      <c r="C1246" s="459"/>
      <c r="D1246" s="297" t="s">
        <v>521</v>
      </c>
      <c r="E1246" s="298">
        <v>1</v>
      </c>
      <c r="F1246" s="299">
        <v>0</v>
      </c>
      <c r="G1246" s="299">
        <v>8</v>
      </c>
      <c r="H1246" s="299">
        <v>8</v>
      </c>
      <c r="I1246" s="299">
        <v>37</v>
      </c>
      <c r="J1246" s="299">
        <v>16</v>
      </c>
      <c r="K1246" s="299">
        <v>7</v>
      </c>
      <c r="L1246" s="299">
        <v>0.12</v>
      </c>
      <c r="M1246" s="299">
        <v>1.89</v>
      </c>
      <c r="N1246" s="299">
        <v>2.0099999999999998</v>
      </c>
      <c r="O1246" s="299"/>
      <c r="P1246" s="299" t="s">
        <v>506</v>
      </c>
      <c r="Q1246" s="299">
        <v>2.2999999999999998</v>
      </c>
      <c r="R1246" s="299">
        <v>6</v>
      </c>
      <c r="S1246" s="300">
        <v>27</v>
      </c>
      <c r="W1246" s="309"/>
      <c r="X1246" s="309"/>
      <c r="AB1246" s="309"/>
      <c r="AC1246" s="309">
        <v>12</v>
      </c>
      <c r="AD1246" s="309">
        <v>1.7999999999999999E-2</v>
      </c>
      <c r="AE1246" s="309">
        <v>2.3E-2</v>
      </c>
      <c r="AF1246" s="309">
        <v>2.1000000000000001E-2</v>
      </c>
      <c r="AG1246" s="309">
        <v>0.12</v>
      </c>
      <c r="AH1246" s="309" t="s">
        <v>515</v>
      </c>
      <c r="AI1246" s="309">
        <v>0.6</v>
      </c>
      <c r="AJ1246" s="309">
        <v>2E-3</v>
      </c>
      <c r="AL1246" s="309"/>
    </row>
    <row r="1247" spans="2:38" ht="15" customHeight="1">
      <c r="B1247" s="462"/>
      <c r="C1247" s="459"/>
      <c r="D1247" s="297" t="s">
        <v>522</v>
      </c>
      <c r="E1247" s="298">
        <v>1</v>
      </c>
      <c r="F1247" s="299">
        <v>0</v>
      </c>
      <c r="G1247" s="299">
        <v>10</v>
      </c>
      <c r="H1247" s="299">
        <v>10</v>
      </c>
      <c r="I1247" s="299">
        <v>35</v>
      </c>
      <c r="J1247" s="299">
        <v>9</v>
      </c>
      <c r="K1247" s="299">
        <v>7</v>
      </c>
      <c r="L1247" s="299">
        <v>0.08</v>
      </c>
      <c r="M1247" s="299">
        <v>1.87</v>
      </c>
      <c r="N1247" s="299">
        <v>1.95</v>
      </c>
      <c r="O1247" s="299"/>
      <c r="P1247" s="299" t="s">
        <v>498</v>
      </c>
      <c r="Q1247" s="299">
        <v>2.2000000000000002</v>
      </c>
      <c r="R1247" s="299">
        <v>3.9</v>
      </c>
      <c r="S1247" s="300">
        <v>30</v>
      </c>
      <c r="W1247" s="309"/>
      <c r="X1247" s="309"/>
      <c r="AB1247" s="309"/>
      <c r="AC1247" s="309">
        <v>10</v>
      </c>
      <c r="AD1247" s="309">
        <v>1.2999999999999999E-2</v>
      </c>
      <c r="AE1247" s="309">
        <v>0.03</v>
      </c>
      <c r="AF1247" s="309">
        <v>1.7000000000000001E-2</v>
      </c>
      <c r="AG1247" s="309">
        <v>0.12</v>
      </c>
      <c r="AH1247" s="309" t="s">
        <v>535</v>
      </c>
      <c r="AI1247" s="309">
        <v>1.2</v>
      </c>
      <c r="AJ1247" s="309">
        <v>2E-3</v>
      </c>
      <c r="AL1247" s="309"/>
    </row>
    <row r="1248" spans="2:38" ht="15" customHeight="1">
      <c r="B1248" s="462"/>
      <c r="C1248" s="459"/>
      <c r="D1248" s="297" t="s">
        <v>523</v>
      </c>
      <c r="E1248" s="298">
        <v>1</v>
      </c>
      <c r="F1248" s="299">
        <v>0</v>
      </c>
      <c r="G1248" s="299">
        <v>8</v>
      </c>
      <c r="H1248" s="299">
        <v>8</v>
      </c>
      <c r="I1248" s="299">
        <v>33</v>
      </c>
      <c r="J1248" s="299">
        <v>8</v>
      </c>
      <c r="K1248" s="299">
        <v>8</v>
      </c>
      <c r="L1248" s="299">
        <v>0.1</v>
      </c>
      <c r="M1248" s="299">
        <v>1.89</v>
      </c>
      <c r="N1248" s="299">
        <v>1.99</v>
      </c>
      <c r="O1248" s="299"/>
      <c r="P1248" s="299" t="s">
        <v>498</v>
      </c>
      <c r="Q1248" s="299">
        <v>0.9</v>
      </c>
      <c r="R1248" s="299">
        <v>2.4</v>
      </c>
      <c r="S1248" s="300">
        <v>38</v>
      </c>
      <c r="W1248" s="309"/>
      <c r="X1248" s="309"/>
      <c r="AB1248" s="309"/>
      <c r="AC1248" s="309">
        <v>4</v>
      </c>
      <c r="AD1248" s="309">
        <v>7.0000000000000001E-3</v>
      </c>
      <c r="AE1248" s="309">
        <v>3.5999999999999997E-2</v>
      </c>
      <c r="AF1248" s="309">
        <v>1.2E-2</v>
      </c>
      <c r="AG1248" s="309">
        <v>0.09</v>
      </c>
      <c r="AH1248" s="309" t="s">
        <v>506</v>
      </c>
      <c r="AI1248" s="309">
        <v>1.3</v>
      </c>
      <c r="AJ1248" s="309">
        <v>1E-3</v>
      </c>
      <c r="AL1248" s="309"/>
    </row>
    <row r="1249" spans="2:38" ht="15" customHeight="1">
      <c r="B1249" s="462"/>
      <c r="C1249" s="459"/>
      <c r="D1249" s="297" t="s">
        <v>524</v>
      </c>
      <c r="E1249" s="298">
        <v>1</v>
      </c>
      <c r="F1249" s="299">
        <v>0</v>
      </c>
      <c r="G1249" s="299">
        <v>18</v>
      </c>
      <c r="H1249" s="299">
        <v>18</v>
      </c>
      <c r="I1249" s="299">
        <v>21</v>
      </c>
      <c r="J1249" s="299">
        <v>17</v>
      </c>
      <c r="K1249" s="299">
        <v>5</v>
      </c>
      <c r="L1249" s="299">
        <v>0.15</v>
      </c>
      <c r="M1249" s="299">
        <v>1.88</v>
      </c>
      <c r="N1249" s="299">
        <v>2.0299999999999998</v>
      </c>
      <c r="O1249" s="299"/>
      <c r="P1249" s="299" t="s">
        <v>513</v>
      </c>
      <c r="Q1249" s="299">
        <v>0.7</v>
      </c>
      <c r="R1249" s="299">
        <v>0.1</v>
      </c>
      <c r="S1249" s="300">
        <v>43</v>
      </c>
      <c r="W1249" s="309"/>
      <c r="X1249" s="309"/>
      <c r="AB1249" s="309"/>
      <c r="AC1249" s="309">
        <v>10</v>
      </c>
      <c r="AD1249" s="309">
        <v>2.1999999999999999E-2</v>
      </c>
      <c r="AE1249" s="309">
        <v>3.5999999999999997E-2</v>
      </c>
      <c r="AF1249" s="309">
        <v>0.01</v>
      </c>
      <c r="AG1249" s="309">
        <v>7.0000000000000007E-2</v>
      </c>
      <c r="AH1249" s="309" t="s">
        <v>534</v>
      </c>
      <c r="AI1249" s="309">
        <v>1.4</v>
      </c>
      <c r="AJ1249" s="309">
        <v>1E-3</v>
      </c>
      <c r="AL1249" s="309"/>
    </row>
    <row r="1250" spans="2:38" ht="15" customHeight="1">
      <c r="B1250" s="462"/>
      <c r="C1250" s="459"/>
      <c r="D1250" s="297" t="s">
        <v>525</v>
      </c>
      <c r="E1250" s="298">
        <v>1</v>
      </c>
      <c r="F1250" s="299">
        <v>0</v>
      </c>
      <c r="G1250" s="299">
        <v>20</v>
      </c>
      <c r="H1250" s="299">
        <v>20</v>
      </c>
      <c r="I1250" s="299">
        <v>17</v>
      </c>
      <c r="J1250" s="299">
        <v>12</v>
      </c>
      <c r="K1250" s="299">
        <v>11</v>
      </c>
      <c r="L1250" s="299">
        <v>0.12</v>
      </c>
      <c r="M1250" s="299">
        <v>1.89</v>
      </c>
      <c r="N1250" s="299">
        <v>2.0099999999999998</v>
      </c>
      <c r="O1250" s="299"/>
      <c r="P1250" s="299" t="s">
        <v>539</v>
      </c>
      <c r="Q1250" s="299">
        <v>1.5</v>
      </c>
      <c r="R1250" s="299">
        <v>-1.4</v>
      </c>
      <c r="S1250" s="300">
        <v>47</v>
      </c>
      <c r="W1250" s="309"/>
      <c r="X1250" s="309"/>
      <c r="AB1250" s="309"/>
      <c r="AC1250" s="309">
        <v>9</v>
      </c>
      <c r="AD1250" s="309">
        <v>1.4E-2</v>
      </c>
      <c r="AE1250" s="309">
        <v>3.5999999999999997E-2</v>
      </c>
      <c r="AF1250" s="309">
        <v>8.9999999999999993E-3</v>
      </c>
      <c r="AG1250" s="309">
        <v>0.08</v>
      </c>
      <c r="AH1250" s="309" t="s">
        <v>498</v>
      </c>
      <c r="AI1250" s="309">
        <v>2.2999999999999998</v>
      </c>
      <c r="AJ1250" s="309">
        <v>1E-3</v>
      </c>
      <c r="AL1250" s="309"/>
    </row>
    <row r="1251" spans="2:38" ht="15" customHeight="1">
      <c r="B1251" s="462"/>
      <c r="C1251" s="459"/>
      <c r="D1251" s="297" t="s">
        <v>526</v>
      </c>
      <c r="E1251" s="298">
        <v>1</v>
      </c>
      <c r="F1251" s="299">
        <v>0</v>
      </c>
      <c r="G1251" s="299">
        <v>15</v>
      </c>
      <c r="H1251" s="299">
        <v>15</v>
      </c>
      <c r="I1251" s="299">
        <v>22</v>
      </c>
      <c r="J1251" s="299">
        <v>12</v>
      </c>
      <c r="K1251" s="299">
        <v>9</v>
      </c>
      <c r="L1251" s="299">
        <v>0.15</v>
      </c>
      <c r="M1251" s="299">
        <v>1.89</v>
      </c>
      <c r="N1251" s="299">
        <v>2.04</v>
      </c>
      <c r="O1251" s="299"/>
      <c r="P1251" s="299" t="s">
        <v>513</v>
      </c>
      <c r="Q1251" s="299">
        <v>1</v>
      </c>
      <c r="R1251" s="299">
        <v>-1.4</v>
      </c>
      <c r="S1251" s="300">
        <v>53</v>
      </c>
      <c r="W1251" s="309"/>
      <c r="X1251" s="309"/>
      <c r="AB1251" s="309"/>
      <c r="AC1251" s="309">
        <v>7</v>
      </c>
      <c r="AD1251" s="309">
        <v>1.6E-2</v>
      </c>
      <c r="AE1251" s="309">
        <v>3.6999999999999998E-2</v>
      </c>
      <c r="AF1251" s="309">
        <v>8.0000000000000002E-3</v>
      </c>
      <c r="AG1251" s="309">
        <v>0.12</v>
      </c>
      <c r="AH1251" s="309" t="s">
        <v>506</v>
      </c>
      <c r="AI1251" s="309">
        <v>2.2999999999999998</v>
      </c>
      <c r="AJ1251" s="309">
        <v>1E-3</v>
      </c>
      <c r="AL1251" s="309"/>
    </row>
    <row r="1252" spans="2:38" ht="15" customHeight="1">
      <c r="B1252" s="462"/>
      <c r="C1252" s="459"/>
      <c r="D1252" s="297" t="s">
        <v>527</v>
      </c>
      <c r="E1252" s="298">
        <v>1</v>
      </c>
      <c r="F1252" s="299">
        <v>0</v>
      </c>
      <c r="G1252" s="299">
        <v>16</v>
      </c>
      <c r="H1252" s="299">
        <v>16</v>
      </c>
      <c r="I1252" s="299">
        <v>16</v>
      </c>
      <c r="J1252" s="299">
        <v>9</v>
      </c>
      <c r="K1252" s="299">
        <v>7</v>
      </c>
      <c r="L1252" s="299">
        <v>0.17</v>
      </c>
      <c r="M1252" s="299">
        <v>1.89</v>
      </c>
      <c r="N1252" s="299">
        <v>2.06</v>
      </c>
      <c r="O1252" s="299"/>
      <c r="P1252" s="299" t="s">
        <v>518</v>
      </c>
      <c r="Q1252" s="299">
        <v>0.4</v>
      </c>
      <c r="R1252" s="299">
        <v>-2.8</v>
      </c>
      <c r="S1252" s="300">
        <v>60</v>
      </c>
      <c r="W1252" s="309"/>
      <c r="X1252" s="309"/>
      <c r="AB1252" s="309"/>
      <c r="AC1252" s="309">
        <v>7</v>
      </c>
      <c r="AD1252" s="309">
        <v>8.9999999999999993E-3</v>
      </c>
      <c r="AE1252" s="309">
        <v>3.5000000000000003E-2</v>
      </c>
      <c r="AF1252" s="309">
        <v>0.01</v>
      </c>
      <c r="AG1252" s="309">
        <v>0.08</v>
      </c>
      <c r="AH1252" s="309" t="s">
        <v>498</v>
      </c>
      <c r="AI1252" s="309">
        <v>2.2000000000000002</v>
      </c>
      <c r="AJ1252" s="309">
        <v>1E-3</v>
      </c>
      <c r="AL1252" s="309"/>
    </row>
    <row r="1253" spans="2:38" ht="15" customHeight="1">
      <c r="B1253" s="462"/>
      <c r="C1253" s="459"/>
      <c r="D1253" s="297" t="s">
        <v>528</v>
      </c>
      <c r="E1253" s="298">
        <v>1</v>
      </c>
      <c r="F1253" s="299">
        <v>0</v>
      </c>
      <c r="G1253" s="299">
        <v>11</v>
      </c>
      <c r="H1253" s="299">
        <v>11</v>
      </c>
      <c r="I1253" s="299">
        <v>17</v>
      </c>
      <c r="J1253" s="299">
        <v>9</v>
      </c>
      <c r="K1253" s="299">
        <v>9</v>
      </c>
      <c r="L1253" s="299">
        <v>0.12</v>
      </c>
      <c r="M1253" s="299">
        <v>1.88</v>
      </c>
      <c r="N1253" s="299">
        <v>2</v>
      </c>
      <c r="O1253" s="299"/>
      <c r="P1253" s="299" t="s">
        <v>538</v>
      </c>
      <c r="Q1253" s="299">
        <v>1</v>
      </c>
      <c r="R1253" s="299">
        <v>-4.0999999999999996</v>
      </c>
      <c r="S1253" s="300">
        <v>65</v>
      </c>
      <c r="W1253" s="309"/>
      <c r="X1253" s="309"/>
      <c r="AB1253" s="309"/>
      <c r="AC1253" s="309">
        <v>8</v>
      </c>
      <c r="AD1253" s="309">
        <v>8.0000000000000002E-3</v>
      </c>
      <c r="AE1253" s="309">
        <v>3.3000000000000002E-2</v>
      </c>
      <c r="AF1253" s="309">
        <v>8.0000000000000002E-3</v>
      </c>
      <c r="AG1253" s="309">
        <v>0.1</v>
      </c>
      <c r="AH1253" s="309" t="s">
        <v>498</v>
      </c>
      <c r="AI1253" s="309">
        <v>0.9</v>
      </c>
      <c r="AJ1253" s="309">
        <v>1E-3</v>
      </c>
      <c r="AL1253" s="309"/>
    </row>
    <row r="1254" spans="2:38" ht="15" customHeight="1">
      <c r="B1254" s="462"/>
      <c r="C1254" s="460"/>
      <c r="D1254" s="297" t="s">
        <v>529</v>
      </c>
      <c r="E1254" s="298">
        <v>1</v>
      </c>
      <c r="F1254" s="299">
        <v>0</v>
      </c>
      <c r="G1254" s="299">
        <v>11</v>
      </c>
      <c r="H1254" s="299">
        <v>11</v>
      </c>
      <c r="I1254" s="299">
        <v>16</v>
      </c>
      <c r="J1254" s="299">
        <v>10</v>
      </c>
      <c r="K1254" s="299">
        <v>6</v>
      </c>
      <c r="L1254" s="299">
        <v>0.11</v>
      </c>
      <c r="M1254" s="299">
        <v>1.9</v>
      </c>
      <c r="N1254" s="299">
        <v>2.0099999999999998</v>
      </c>
      <c r="O1254" s="299"/>
      <c r="P1254" s="299" t="s">
        <v>493</v>
      </c>
      <c r="Q1254" s="299">
        <v>0.7</v>
      </c>
      <c r="R1254" s="299">
        <v>-4</v>
      </c>
      <c r="S1254" s="300">
        <v>67</v>
      </c>
      <c r="W1254" s="309"/>
      <c r="X1254" s="309"/>
      <c r="AB1254" s="309"/>
      <c r="AC1254" s="309">
        <v>5</v>
      </c>
      <c r="AD1254" s="309">
        <v>1.7000000000000001E-2</v>
      </c>
      <c r="AE1254" s="309">
        <v>2.1000000000000001E-2</v>
      </c>
      <c r="AF1254" s="309">
        <v>1.7999999999999999E-2</v>
      </c>
      <c r="AG1254" s="309">
        <v>0.15</v>
      </c>
      <c r="AH1254" s="309" t="s">
        <v>513</v>
      </c>
      <c r="AI1254" s="309">
        <v>0.7</v>
      </c>
      <c r="AJ1254" s="309">
        <v>1E-3</v>
      </c>
      <c r="AL1254" s="309"/>
    </row>
    <row r="1255" spans="2:38" ht="15" customHeight="1">
      <c r="B1255" s="462"/>
      <c r="C1255" s="458">
        <v>42761</v>
      </c>
      <c r="D1255" s="297" t="s">
        <v>492</v>
      </c>
      <c r="E1255" s="298">
        <v>1</v>
      </c>
      <c r="F1255" s="299">
        <v>0</v>
      </c>
      <c r="G1255" s="299">
        <v>12</v>
      </c>
      <c r="H1255" s="299">
        <v>12</v>
      </c>
      <c r="I1255" s="299">
        <v>8</v>
      </c>
      <c r="J1255" s="299">
        <v>7</v>
      </c>
      <c r="K1255" s="299">
        <v>8</v>
      </c>
      <c r="L1255" s="299">
        <v>0.14000000000000001</v>
      </c>
      <c r="M1255" s="299">
        <v>1.94</v>
      </c>
      <c r="N1255" s="299">
        <v>2.08</v>
      </c>
      <c r="O1255" s="299"/>
      <c r="P1255" s="299" t="s">
        <v>493</v>
      </c>
      <c r="Q1255" s="299">
        <v>1.8</v>
      </c>
      <c r="R1255" s="299">
        <v>-5.7</v>
      </c>
      <c r="S1255" s="300">
        <v>66</v>
      </c>
      <c r="W1255" s="309"/>
      <c r="AB1255" s="309"/>
      <c r="AC1255" s="309">
        <v>11</v>
      </c>
      <c r="AD1255" s="309">
        <v>1.2E-2</v>
      </c>
      <c r="AE1255" s="309">
        <v>1.7000000000000001E-2</v>
      </c>
      <c r="AF1255" s="309">
        <v>0.02</v>
      </c>
      <c r="AG1255" s="309">
        <v>0.12</v>
      </c>
      <c r="AH1255" s="309" t="s">
        <v>539</v>
      </c>
      <c r="AI1255" s="309">
        <v>1.5</v>
      </c>
      <c r="AJ1255" s="309">
        <v>1E-3</v>
      </c>
      <c r="AL1255" s="309"/>
    </row>
    <row r="1256" spans="2:38" ht="15" customHeight="1">
      <c r="B1256" s="462"/>
      <c r="C1256" s="459"/>
      <c r="D1256" s="297" t="s">
        <v>495</v>
      </c>
      <c r="E1256" s="298">
        <v>1</v>
      </c>
      <c r="F1256" s="299">
        <v>0</v>
      </c>
      <c r="G1256" s="299">
        <v>9</v>
      </c>
      <c r="H1256" s="299">
        <v>9</v>
      </c>
      <c r="I1256" s="299">
        <v>10</v>
      </c>
      <c r="J1256" s="299">
        <v>14</v>
      </c>
      <c r="K1256" s="299">
        <v>7</v>
      </c>
      <c r="L1256" s="299">
        <v>0.11</v>
      </c>
      <c r="M1256" s="299">
        <v>2.02</v>
      </c>
      <c r="N1256" s="299">
        <v>2.13</v>
      </c>
      <c r="O1256" s="299"/>
      <c r="P1256" s="299" t="s">
        <v>493</v>
      </c>
      <c r="Q1256" s="299">
        <v>1.2</v>
      </c>
      <c r="R1256" s="299">
        <v>-5.7</v>
      </c>
      <c r="S1256" s="300">
        <v>69</v>
      </c>
      <c r="W1256" s="309"/>
      <c r="X1256" s="309"/>
      <c r="AB1256" s="309"/>
      <c r="AC1256" s="309">
        <v>9</v>
      </c>
      <c r="AD1256" s="309">
        <v>1.2E-2</v>
      </c>
      <c r="AE1256" s="309">
        <v>2.1999999999999999E-2</v>
      </c>
      <c r="AF1256" s="309">
        <v>1.4999999999999999E-2</v>
      </c>
      <c r="AG1256" s="309">
        <v>0.15</v>
      </c>
      <c r="AH1256" s="309" t="s">
        <v>513</v>
      </c>
      <c r="AI1256" s="309">
        <v>1</v>
      </c>
      <c r="AJ1256" s="309">
        <v>1E-3</v>
      </c>
      <c r="AL1256" s="309"/>
    </row>
    <row r="1257" spans="2:38" ht="15" customHeight="1">
      <c r="B1257" s="462"/>
      <c r="C1257" s="459"/>
      <c r="D1257" s="297" t="s">
        <v>497</v>
      </c>
      <c r="E1257" s="298">
        <v>1</v>
      </c>
      <c r="F1257" s="299">
        <v>0</v>
      </c>
      <c r="G1257" s="299">
        <v>9</v>
      </c>
      <c r="H1257" s="299">
        <v>9</v>
      </c>
      <c r="I1257" s="299">
        <v>11</v>
      </c>
      <c r="J1257" s="299">
        <v>12</v>
      </c>
      <c r="K1257" s="299">
        <v>8</v>
      </c>
      <c r="L1257" s="299">
        <v>0.12</v>
      </c>
      <c r="M1257" s="299">
        <v>2.06</v>
      </c>
      <c r="N1257" s="299">
        <v>2.1800000000000002</v>
      </c>
      <c r="O1257" s="299"/>
      <c r="P1257" s="299" t="s">
        <v>530</v>
      </c>
      <c r="Q1257" s="299">
        <v>0.4</v>
      </c>
      <c r="R1257" s="299">
        <v>-6.9</v>
      </c>
      <c r="S1257" s="300">
        <v>73</v>
      </c>
      <c r="W1257" s="309"/>
      <c r="X1257" s="309"/>
      <c r="AB1257" s="309"/>
      <c r="AC1257" s="309">
        <v>7</v>
      </c>
      <c r="AD1257" s="309">
        <v>8.9999999999999993E-3</v>
      </c>
      <c r="AE1257" s="309">
        <v>1.6E-2</v>
      </c>
      <c r="AF1257" s="309">
        <v>1.6E-2</v>
      </c>
      <c r="AG1257" s="309">
        <v>0.17</v>
      </c>
      <c r="AH1257" s="309" t="s">
        <v>518</v>
      </c>
      <c r="AI1257" s="309">
        <v>0.4</v>
      </c>
      <c r="AJ1257" s="309">
        <v>1E-3</v>
      </c>
      <c r="AL1257" s="309"/>
    </row>
    <row r="1258" spans="2:38" ht="15" customHeight="1">
      <c r="B1258" s="462"/>
      <c r="C1258" s="459"/>
      <c r="D1258" s="297" t="s">
        <v>500</v>
      </c>
      <c r="E1258" s="298">
        <v>1</v>
      </c>
      <c r="F1258" s="299">
        <v>0</v>
      </c>
      <c r="G1258" s="299">
        <v>11</v>
      </c>
      <c r="H1258" s="299">
        <v>11</v>
      </c>
      <c r="I1258" s="299">
        <v>6</v>
      </c>
      <c r="J1258" s="299">
        <v>15</v>
      </c>
      <c r="K1258" s="299">
        <v>8</v>
      </c>
      <c r="L1258" s="299">
        <v>0.13</v>
      </c>
      <c r="M1258" s="299">
        <v>2.1</v>
      </c>
      <c r="N1258" s="299">
        <v>2.23</v>
      </c>
      <c r="O1258" s="299"/>
      <c r="P1258" s="299" t="s">
        <v>498</v>
      </c>
      <c r="Q1258" s="299">
        <v>0.5</v>
      </c>
      <c r="R1258" s="299">
        <v>-6.6</v>
      </c>
      <c r="S1258" s="300">
        <v>72</v>
      </c>
      <c r="W1258" s="309"/>
      <c r="X1258" s="309"/>
      <c r="AB1258" s="309"/>
      <c r="AC1258" s="309">
        <v>9</v>
      </c>
      <c r="AD1258" s="309">
        <v>8.9999999999999993E-3</v>
      </c>
      <c r="AE1258" s="309">
        <v>1.7000000000000001E-2</v>
      </c>
      <c r="AF1258" s="309">
        <v>1.0999999999999999E-2</v>
      </c>
      <c r="AG1258" s="309">
        <v>0.12</v>
      </c>
      <c r="AH1258" s="309" t="s">
        <v>538</v>
      </c>
      <c r="AI1258" s="309">
        <v>1</v>
      </c>
      <c r="AJ1258" s="309">
        <v>1E-3</v>
      </c>
      <c r="AL1258" s="309"/>
    </row>
    <row r="1259" spans="2:38" ht="15" customHeight="1">
      <c r="B1259" s="462"/>
      <c r="C1259" s="459"/>
      <c r="D1259" s="297" t="s">
        <v>503</v>
      </c>
      <c r="E1259" s="298">
        <v>1</v>
      </c>
      <c r="F1259" s="299">
        <v>0</v>
      </c>
      <c r="G1259" s="299">
        <v>10</v>
      </c>
      <c r="H1259" s="299">
        <v>10</v>
      </c>
      <c r="I1259" s="299">
        <v>5</v>
      </c>
      <c r="J1259" s="299">
        <v>11</v>
      </c>
      <c r="K1259" s="299">
        <v>9</v>
      </c>
      <c r="L1259" s="299">
        <v>0.11</v>
      </c>
      <c r="M1259" s="299">
        <v>2.2400000000000002</v>
      </c>
      <c r="N1259" s="299">
        <v>2.35</v>
      </c>
      <c r="O1259" s="299"/>
      <c r="P1259" s="299" t="s">
        <v>498</v>
      </c>
      <c r="Q1259" s="299">
        <v>0.6</v>
      </c>
      <c r="R1259" s="299">
        <v>-7.3</v>
      </c>
      <c r="S1259" s="300">
        <v>67</v>
      </c>
      <c r="W1259" s="309"/>
      <c r="X1259" s="309"/>
      <c r="AB1259" s="309"/>
      <c r="AC1259" s="309">
        <v>6</v>
      </c>
      <c r="AD1259" s="309">
        <v>0.01</v>
      </c>
      <c r="AE1259" s="309">
        <v>1.6E-2</v>
      </c>
      <c r="AF1259" s="309">
        <v>1.0999999999999999E-2</v>
      </c>
      <c r="AG1259" s="309">
        <v>0.11</v>
      </c>
      <c r="AH1259" s="309" t="s">
        <v>493</v>
      </c>
      <c r="AI1259" s="309">
        <v>0.7</v>
      </c>
      <c r="AJ1259" s="309">
        <v>1E-3</v>
      </c>
      <c r="AL1259" s="309"/>
    </row>
    <row r="1260" spans="2:38" ht="15" customHeight="1">
      <c r="B1260" s="462"/>
      <c r="C1260" s="459"/>
      <c r="D1260" s="297" t="s">
        <v>505</v>
      </c>
      <c r="E1260" s="298">
        <v>1</v>
      </c>
      <c r="F1260" s="299">
        <v>0</v>
      </c>
      <c r="G1260" s="299">
        <v>11</v>
      </c>
      <c r="H1260" s="299">
        <v>11</v>
      </c>
      <c r="I1260" s="299">
        <v>3</v>
      </c>
      <c r="J1260" s="299">
        <v>6</v>
      </c>
      <c r="K1260" s="299">
        <v>9</v>
      </c>
      <c r="L1260" s="299">
        <v>0.1</v>
      </c>
      <c r="M1260" s="299">
        <v>2.33</v>
      </c>
      <c r="N1260" s="299">
        <v>2.4300000000000002</v>
      </c>
      <c r="O1260" s="299"/>
      <c r="P1260" s="299" t="s">
        <v>493</v>
      </c>
      <c r="Q1260" s="299">
        <v>1.4</v>
      </c>
      <c r="R1260" s="299">
        <v>-8</v>
      </c>
      <c r="S1260" s="300">
        <v>70</v>
      </c>
      <c r="W1260" s="309"/>
      <c r="X1260" s="309"/>
      <c r="AB1260" s="309"/>
      <c r="AC1260" s="309">
        <v>8</v>
      </c>
      <c r="AD1260" s="309">
        <v>7.0000000000000001E-3</v>
      </c>
      <c r="AE1260" s="309">
        <v>8.0000000000000002E-3</v>
      </c>
      <c r="AF1260" s="309">
        <v>1.2E-2</v>
      </c>
      <c r="AG1260" s="309">
        <v>0.14000000000000001</v>
      </c>
      <c r="AH1260" s="309" t="s">
        <v>493</v>
      </c>
      <c r="AI1260" s="309">
        <v>1.8</v>
      </c>
      <c r="AJ1260" s="309">
        <v>1E-3</v>
      </c>
      <c r="AL1260" s="309"/>
    </row>
    <row r="1261" spans="2:38" ht="15" customHeight="1">
      <c r="B1261" s="462"/>
      <c r="C1261" s="459"/>
      <c r="D1261" s="297" t="s">
        <v>508</v>
      </c>
      <c r="E1261" s="298">
        <v>1</v>
      </c>
      <c r="F1261" s="299">
        <v>4</v>
      </c>
      <c r="G1261" s="299">
        <v>15</v>
      </c>
      <c r="H1261" s="299">
        <v>19</v>
      </c>
      <c r="I1261" s="299">
        <v>0</v>
      </c>
      <c r="J1261" s="299">
        <v>10</v>
      </c>
      <c r="K1261" s="299">
        <v>9</v>
      </c>
      <c r="L1261" s="299">
        <v>0.14000000000000001</v>
      </c>
      <c r="M1261" s="299">
        <v>2.13</v>
      </c>
      <c r="N1261" s="299">
        <v>2.27</v>
      </c>
      <c r="O1261" s="299"/>
      <c r="P1261" s="299" t="s">
        <v>506</v>
      </c>
      <c r="Q1261" s="299">
        <v>1.1000000000000001</v>
      </c>
      <c r="R1261" s="299">
        <v>-7.2</v>
      </c>
      <c r="S1261" s="300">
        <v>75</v>
      </c>
      <c r="W1261" s="309"/>
      <c r="X1261" s="309"/>
      <c r="AB1261" s="309"/>
      <c r="AC1261" s="309">
        <v>7</v>
      </c>
      <c r="AD1261" s="309">
        <v>1.4E-2</v>
      </c>
      <c r="AE1261" s="309">
        <v>0.01</v>
      </c>
      <c r="AF1261" s="309">
        <v>8.9999999999999993E-3</v>
      </c>
      <c r="AG1261" s="309">
        <v>0.11</v>
      </c>
      <c r="AH1261" s="309" t="s">
        <v>493</v>
      </c>
      <c r="AI1261" s="309">
        <v>1.2</v>
      </c>
      <c r="AJ1261" s="309">
        <v>1E-3</v>
      </c>
      <c r="AL1261" s="309"/>
    </row>
    <row r="1262" spans="2:38" ht="15" customHeight="1">
      <c r="B1262" s="462"/>
      <c r="C1262" s="459"/>
      <c r="D1262" s="297" t="s">
        <v>510</v>
      </c>
      <c r="E1262" s="298">
        <v>1</v>
      </c>
      <c r="F1262" s="299">
        <v>14</v>
      </c>
      <c r="G1262" s="299">
        <v>19</v>
      </c>
      <c r="H1262" s="299">
        <v>33</v>
      </c>
      <c r="I1262" s="299">
        <v>1</v>
      </c>
      <c r="J1262" s="299">
        <v>17</v>
      </c>
      <c r="K1262" s="299">
        <v>15</v>
      </c>
      <c r="L1262" s="299">
        <v>0.17</v>
      </c>
      <c r="M1262" s="299">
        <v>2.2200000000000002</v>
      </c>
      <c r="N1262" s="299">
        <v>2.39</v>
      </c>
      <c r="O1262" s="299"/>
      <c r="P1262" s="299" t="s">
        <v>493</v>
      </c>
      <c r="Q1262" s="299">
        <v>1.1000000000000001</v>
      </c>
      <c r="R1262" s="299">
        <v>-3.9</v>
      </c>
      <c r="S1262" s="300">
        <v>62</v>
      </c>
      <c r="W1262" s="309"/>
      <c r="X1262" s="309"/>
      <c r="AB1262" s="309"/>
      <c r="AC1262" s="309">
        <v>8</v>
      </c>
      <c r="AD1262" s="309">
        <v>1.2E-2</v>
      </c>
      <c r="AE1262" s="309">
        <v>1.0999999999999999E-2</v>
      </c>
      <c r="AF1262" s="309">
        <v>8.9999999999999993E-3</v>
      </c>
      <c r="AG1262" s="309">
        <v>0.12</v>
      </c>
      <c r="AH1262" s="309" t="s">
        <v>530</v>
      </c>
      <c r="AI1262" s="309">
        <v>0.4</v>
      </c>
      <c r="AJ1262" s="309">
        <v>1E-3</v>
      </c>
      <c r="AL1262" s="309"/>
    </row>
    <row r="1263" spans="2:38" ht="15" customHeight="1">
      <c r="B1263" s="462"/>
      <c r="C1263" s="459"/>
      <c r="D1263" s="297" t="s">
        <v>511</v>
      </c>
      <c r="E1263" s="298">
        <v>1</v>
      </c>
      <c r="F1263" s="299">
        <v>9</v>
      </c>
      <c r="G1263" s="299">
        <v>15</v>
      </c>
      <c r="H1263" s="299">
        <v>24</v>
      </c>
      <c r="I1263" s="299">
        <v>8</v>
      </c>
      <c r="J1263" s="299">
        <v>15</v>
      </c>
      <c r="K1263" s="299">
        <v>12</v>
      </c>
      <c r="L1263" s="299">
        <v>0.14000000000000001</v>
      </c>
      <c r="M1263" s="299">
        <v>2.12</v>
      </c>
      <c r="N1263" s="299">
        <v>2.2599999999999998</v>
      </c>
      <c r="O1263" s="299"/>
      <c r="P1263" s="299" t="s">
        <v>498</v>
      </c>
      <c r="Q1263" s="299">
        <v>2</v>
      </c>
      <c r="R1263" s="299">
        <v>0</v>
      </c>
      <c r="S1263" s="300">
        <v>52</v>
      </c>
      <c r="W1263" s="309"/>
      <c r="X1263" s="309"/>
      <c r="AB1263" s="309"/>
      <c r="AC1263" s="309">
        <v>8</v>
      </c>
      <c r="AD1263" s="309">
        <v>1.4999999999999999E-2</v>
      </c>
      <c r="AE1263" s="309">
        <v>6.0000000000000001E-3</v>
      </c>
      <c r="AF1263" s="309">
        <v>1.0999999999999999E-2</v>
      </c>
      <c r="AG1263" s="309">
        <v>0.13</v>
      </c>
      <c r="AH1263" s="309" t="s">
        <v>498</v>
      </c>
      <c r="AI1263" s="309">
        <v>0.5</v>
      </c>
      <c r="AJ1263" s="309">
        <v>1E-3</v>
      </c>
      <c r="AL1263" s="309"/>
    </row>
    <row r="1264" spans="2:38" ht="15" customHeight="1" thickBot="1">
      <c r="B1264" s="462"/>
      <c r="C1264" s="459"/>
      <c r="D1264" s="310" t="s">
        <v>512</v>
      </c>
      <c r="E1264" s="311">
        <v>2</v>
      </c>
      <c r="F1264" s="304">
        <v>5</v>
      </c>
      <c r="G1264" s="304">
        <v>14</v>
      </c>
      <c r="H1264" s="304">
        <v>19</v>
      </c>
      <c r="I1264" s="304">
        <v>16</v>
      </c>
      <c r="J1264" s="304">
        <v>21</v>
      </c>
      <c r="K1264" s="304">
        <v>18</v>
      </c>
      <c r="L1264" s="304" t="s">
        <v>501</v>
      </c>
      <c r="M1264" s="304" t="s">
        <v>501</v>
      </c>
      <c r="N1264" s="304" t="s">
        <v>501</v>
      </c>
      <c r="O1264" s="304"/>
      <c r="P1264" s="304" t="s">
        <v>538</v>
      </c>
      <c r="Q1264" s="304">
        <v>0.7</v>
      </c>
      <c r="R1264" s="304">
        <v>3.7</v>
      </c>
      <c r="S1264" s="305">
        <v>38</v>
      </c>
      <c r="W1264" s="309"/>
      <c r="X1264" s="309"/>
      <c r="AB1264" s="309"/>
      <c r="AC1264" s="309">
        <v>9</v>
      </c>
      <c r="AD1264" s="309">
        <v>1.0999999999999999E-2</v>
      </c>
      <c r="AE1264" s="309">
        <v>5.0000000000000001E-3</v>
      </c>
      <c r="AF1264" s="309">
        <v>0.01</v>
      </c>
      <c r="AG1264" s="309">
        <v>0.11</v>
      </c>
      <c r="AH1264" s="309" t="s">
        <v>498</v>
      </c>
      <c r="AI1264" s="309">
        <v>0.6</v>
      </c>
      <c r="AJ1264" s="309">
        <v>1E-3</v>
      </c>
      <c r="AL1264" s="309"/>
    </row>
    <row r="1265" spans="2:38" ht="15" customHeight="1">
      <c r="B1265" s="462" t="s">
        <v>537</v>
      </c>
      <c r="C1265" s="459"/>
      <c r="D1265" s="293" t="s">
        <v>514</v>
      </c>
      <c r="E1265" s="294" t="s">
        <v>501</v>
      </c>
      <c r="F1265" s="295" t="s">
        <v>501</v>
      </c>
      <c r="G1265" s="295" t="s">
        <v>501</v>
      </c>
      <c r="H1265" s="295" t="s">
        <v>501</v>
      </c>
      <c r="I1265" s="295" t="s">
        <v>501</v>
      </c>
      <c r="J1265" s="295">
        <v>15</v>
      </c>
      <c r="K1265" s="295" t="s">
        <v>501</v>
      </c>
      <c r="L1265" s="295" t="s">
        <v>501</v>
      </c>
      <c r="M1265" s="295" t="s">
        <v>501</v>
      </c>
      <c r="N1265" s="295" t="s">
        <v>501</v>
      </c>
      <c r="O1265" s="295"/>
      <c r="P1265" s="295" t="s">
        <v>518</v>
      </c>
      <c r="Q1265" s="295">
        <v>2.5</v>
      </c>
      <c r="R1265" s="295">
        <v>6.3</v>
      </c>
      <c r="S1265" s="296">
        <v>32</v>
      </c>
      <c r="W1265" s="309"/>
      <c r="X1265" s="309"/>
      <c r="AB1265" s="309"/>
      <c r="AC1265" s="309">
        <v>9</v>
      </c>
      <c r="AD1265" s="309">
        <v>6.0000000000000001E-3</v>
      </c>
      <c r="AE1265" s="309">
        <v>3.0000000000000001E-3</v>
      </c>
      <c r="AF1265" s="309">
        <v>1.0999999999999999E-2</v>
      </c>
      <c r="AG1265" s="309">
        <v>0.1</v>
      </c>
      <c r="AH1265" s="309" t="s">
        <v>493</v>
      </c>
      <c r="AI1265" s="309">
        <v>1.4</v>
      </c>
      <c r="AJ1265" s="309">
        <v>1E-3</v>
      </c>
      <c r="AL1265" s="309"/>
    </row>
    <row r="1266" spans="2:38" ht="15" customHeight="1">
      <c r="B1266" s="462"/>
      <c r="C1266" s="459"/>
      <c r="D1266" s="297" t="s">
        <v>516</v>
      </c>
      <c r="E1266" s="298">
        <v>1</v>
      </c>
      <c r="F1266" s="299">
        <v>2</v>
      </c>
      <c r="G1266" s="299">
        <v>8</v>
      </c>
      <c r="H1266" s="299">
        <v>10</v>
      </c>
      <c r="I1266" s="299">
        <v>32</v>
      </c>
      <c r="J1266" s="299">
        <v>14</v>
      </c>
      <c r="K1266" s="299">
        <v>9</v>
      </c>
      <c r="L1266" s="299">
        <v>0.04</v>
      </c>
      <c r="M1266" s="299">
        <v>1.9</v>
      </c>
      <c r="N1266" s="299">
        <v>1.94</v>
      </c>
      <c r="O1266" s="299"/>
      <c r="P1266" s="299" t="s">
        <v>515</v>
      </c>
      <c r="Q1266" s="299">
        <v>2.8</v>
      </c>
      <c r="R1266" s="299">
        <v>6.9</v>
      </c>
      <c r="S1266" s="300">
        <v>29</v>
      </c>
      <c r="W1266" s="309"/>
      <c r="X1266" s="309"/>
      <c r="AB1266" s="309"/>
      <c r="AC1266" s="309">
        <v>9</v>
      </c>
      <c r="AD1266" s="309">
        <v>0.01</v>
      </c>
      <c r="AE1266" s="309">
        <v>0</v>
      </c>
      <c r="AF1266" s="309">
        <v>1.9E-2</v>
      </c>
      <c r="AG1266" s="309">
        <v>0.14000000000000001</v>
      </c>
      <c r="AH1266" s="309" t="s">
        <v>506</v>
      </c>
      <c r="AI1266" s="309">
        <v>1.1000000000000001</v>
      </c>
      <c r="AJ1266" s="309">
        <v>1E-3</v>
      </c>
      <c r="AL1266" s="309"/>
    </row>
    <row r="1267" spans="2:38" ht="15" customHeight="1">
      <c r="B1267" s="462"/>
      <c r="C1267" s="459"/>
      <c r="D1267" s="297" t="s">
        <v>517</v>
      </c>
      <c r="E1267" s="298">
        <v>2</v>
      </c>
      <c r="F1267" s="299">
        <v>2</v>
      </c>
      <c r="G1267" s="299">
        <v>10</v>
      </c>
      <c r="H1267" s="299">
        <v>12</v>
      </c>
      <c r="I1267" s="299">
        <v>33</v>
      </c>
      <c r="J1267" s="299">
        <v>14</v>
      </c>
      <c r="K1267" s="299">
        <v>13</v>
      </c>
      <c r="L1267" s="299">
        <v>0.08</v>
      </c>
      <c r="M1267" s="299">
        <v>1.9</v>
      </c>
      <c r="N1267" s="299">
        <v>1.98</v>
      </c>
      <c r="O1267" s="299"/>
      <c r="P1267" s="299" t="s">
        <v>518</v>
      </c>
      <c r="Q1267" s="299">
        <v>2.5</v>
      </c>
      <c r="R1267" s="299">
        <v>8.1</v>
      </c>
      <c r="S1267" s="300">
        <v>26</v>
      </c>
      <c r="W1267" s="309"/>
      <c r="X1267" s="309"/>
      <c r="AB1267" s="309"/>
      <c r="AC1267" s="309">
        <v>15</v>
      </c>
      <c r="AD1267" s="309">
        <v>1.7000000000000001E-2</v>
      </c>
      <c r="AE1267" s="309">
        <v>1E-3</v>
      </c>
      <c r="AF1267" s="309">
        <v>3.3000000000000002E-2</v>
      </c>
      <c r="AG1267" s="309">
        <v>0.17</v>
      </c>
      <c r="AH1267" s="309" t="s">
        <v>493</v>
      </c>
      <c r="AI1267" s="309">
        <v>1.1000000000000001</v>
      </c>
      <c r="AJ1267" s="309">
        <v>1E-3</v>
      </c>
      <c r="AL1267" s="309"/>
    </row>
    <row r="1268" spans="2:38" ht="15" customHeight="1">
      <c r="B1268" s="462"/>
      <c r="C1268" s="459"/>
      <c r="D1268" s="297" t="s">
        <v>519</v>
      </c>
      <c r="E1268" s="298">
        <v>2</v>
      </c>
      <c r="F1268" s="299">
        <v>2</v>
      </c>
      <c r="G1268" s="299">
        <v>10</v>
      </c>
      <c r="H1268" s="299">
        <v>12</v>
      </c>
      <c r="I1268" s="299">
        <v>34</v>
      </c>
      <c r="J1268" s="299">
        <v>12</v>
      </c>
      <c r="K1268" s="299">
        <v>8</v>
      </c>
      <c r="L1268" s="299">
        <v>7.0000000000000007E-2</v>
      </c>
      <c r="M1268" s="299">
        <v>1.91</v>
      </c>
      <c r="N1268" s="299">
        <v>1.98</v>
      </c>
      <c r="O1268" s="299"/>
      <c r="P1268" s="299" t="s">
        <v>518</v>
      </c>
      <c r="Q1268" s="299">
        <v>1.6</v>
      </c>
      <c r="R1268" s="299">
        <v>8.8000000000000007</v>
      </c>
      <c r="S1268" s="300">
        <v>25</v>
      </c>
      <c r="W1268" s="309"/>
      <c r="X1268" s="309"/>
      <c r="AB1268" s="309"/>
      <c r="AC1268" s="309">
        <v>12</v>
      </c>
      <c r="AD1268" s="309">
        <v>1.4999999999999999E-2</v>
      </c>
      <c r="AE1268" s="309">
        <v>8.0000000000000002E-3</v>
      </c>
      <c r="AF1268" s="309">
        <v>2.4E-2</v>
      </c>
      <c r="AG1268" s="309">
        <v>0.14000000000000001</v>
      </c>
      <c r="AH1268" s="309" t="s">
        <v>498</v>
      </c>
      <c r="AI1268" s="309">
        <v>2</v>
      </c>
      <c r="AJ1268" s="309">
        <v>1E-3</v>
      </c>
      <c r="AL1268" s="309"/>
    </row>
    <row r="1269" spans="2:38" ht="15" customHeight="1">
      <c r="B1269" s="462"/>
      <c r="C1269" s="459"/>
      <c r="D1269" s="297" t="s">
        <v>520</v>
      </c>
      <c r="E1269" s="298">
        <v>3</v>
      </c>
      <c r="F1269" s="299">
        <v>1</v>
      </c>
      <c r="G1269" s="299">
        <v>11</v>
      </c>
      <c r="H1269" s="299">
        <v>12</v>
      </c>
      <c r="I1269" s="299">
        <v>35</v>
      </c>
      <c r="J1269" s="299">
        <v>21</v>
      </c>
      <c r="K1269" s="299">
        <v>11</v>
      </c>
      <c r="L1269" s="299">
        <v>0.06</v>
      </c>
      <c r="M1269" s="299">
        <v>1.89</v>
      </c>
      <c r="N1269" s="299">
        <v>1.95</v>
      </c>
      <c r="O1269" s="299"/>
      <c r="P1269" s="299" t="s">
        <v>515</v>
      </c>
      <c r="Q1269" s="299">
        <v>1.7</v>
      </c>
      <c r="R1269" s="299">
        <v>8.6</v>
      </c>
      <c r="S1269" s="300">
        <v>24</v>
      </c>
      <c r="W1269" s="309"/>
      <c r="X1269" s="309"/>
      <c r="AB1269" s="309"/>
      <c r="AC1269" s="309">
        <v>18</v>
      </c>
      <c r="AD1269" s="309">
        <v>2.1000000000000001E-2</v>
      </c>
      <c r="AE1269" s="309">
        <v>1.6E-2</v>
      </c>
      <c r="AF1269" s="309">
        <v>1.9E-2</v>
      </c>
      <c r="AG1269" s="309" t="s">
        <v>501</v>
      </c>
      <c r="AH1269" s="309" t="s">
        <v>538</v>
      </c>
      <c r="AI1269" s="309">
        <v>0.7</v>
      </c>
      <c r="AJ1269" s="309">
        <v>2E-3</v>
      </c>
      <c r="AL1269" s="309"/>
    </row>
    <row r="1270" spans="2:38" ht="15" customHeight="1">
      <c r="B1270" s="462"/>
      <c r="C1270" s="459"/>
      <c r="D1270" s="297" t="s">
        <v>521</v>
      </c>
      <c r="E1270" s="298">
        <v>4</v>
      </c>
      <c r="F1270" s="299">
        <v>2</v>
      </c>
      <c r="G1270" s="299">
        <v>13</v>
      </c>
      <c r="H1270" s="299">
        <v>15</v>
      </c>
      <c r="I1270" s="299">
        <v>32</v>
      </c>
      <c r="J1270" s="299">
        <v>18</v>
      </c>
      <c r="K1270" s="299">
        <v>11</v>
      </c>
      <c r="L1270" s="299">
        <v>0.09</v>
      </c>
      <c r="M1270" s="299">
        <v>1.91</v>
      </c>
      <c r="N1270" s="299">
        <v>2</v>
      </c>
      <c r="O1270" s="299"/>
      <c r="P1270" s="299" t="s">
        <v>518</v>
      </c>
      <c r="Q1270" s="299">
        <v>2.6</v>
      </c>
      <c r="R1270" s="299">
        <v>8.3000000000000007</v>
      </c>
      <c r="S1270" s="300">
        <v>26</v>
      </c>
      <c r="W1270" s="309"/>
      <c r="X1270" s="309"/>
      <c r="AB1270" s="309"/>
      <c r="AC1270" s="309" t="s">
        <v>501</v>
      </c>
      <c r="AD1270" s="309">
        <v>1.4999999999999999E-2</v>
      </c>
      <c r="AE1270" s="309" t="s">
        <v>501</v>
      </c>
      <c r="AF1270" s="309" t="s">
        <v>501</v>
      </c>
      <c r="AG1270" s="309" t="s">
        <v>501</v>
      </c>
      <c r="AH1270" s="309" t="s">
        <v>518</v>
      </c>
      <c r="AI1270" s="309">
        <v>2.5</v>
      </c>
      <c r="AJ1270" s="309">
        <v>9.9990000000000006</v>
      </c>
      <c r="AL1270" s="309"/>
    </row>
    <row r="1271" spans="2:38" ht="15" customHeight="1">
      <c r="B1271" s="462"/>
      <c r="C1271" s="459"/>
      <c r="D1271" s="297" t="s">
        <v>522</v>
      </c>
      <c r="E1271" s="298">
        <v>2</v>
      </c>
      <c r="F1271" s="299">
        <v>0</v>
      </c>
      <c r="G1271" s="299">
        <v>13</v>
      </c>
      <c r="H1271" s="299">
        <v>13</v>
      </c>
      <c r="I1271" s="299">
        <v>31</v>
      </c>
      <c r="J1271" s="299">
        <v>14</v>
      </c>
      <c r="K1271" s="299">
        <v>14</v>
      </c>
      <c r="L1271" s="299">
        <v>0.1</v>
      </c>
      <c r="M1271" s="299">
        <v>1.9</v>
      </c>
      <c r="N1271" s="299">
        <v>2</v>
      </c>
      <c r="O1271" s="299"/>
      <c r="P1271" s="299" t="s">
        <v>518</v>
      </c>
      <c r="Q1271" s="299">
        <v>1.7</v>
      </c>
      <c r="R1271" s="299">
        <v>5.7</v>
      </c>
      <c r="S1271" s="300">
        <v>31</v>
      </c>
      <c r="W1271" s="309"/>
      <c r="X1271" s="309"/>
      <c r="AB1271" s="309"/>
      <c r="AC1271" s="309">
        <v>9</v>
      </c>
      <c r="AD1271" s="309">
        <v>1.4E-2</v>
      </c>
      <c r="AE1271" s="309">
        <v>3.2000000000000001E-2</v>
      </c>
      <c r="AF1271" s="309">
        <v>0.01</v>
      </c>
      <c r="AG1271" s="309">
        <v>0.04</v>
      </c>
      <c r="AH1271" s="309" t="s">
        <v>515</v>
      </c>
      <c r="AI1271" s="309">
        <v>2.8</v>
      </c>
      <c r="AJ1271" s="309">
        <v>1E-3</v>
      </c>
      <c r="AL1271" s="309"/>
    </row>
    <row r="1272" spans="2:38" ht="15" customHeight="1">
      <c r="B1272" s="462"/>
      <c r="C1272" s="459"/>
      <c r="D1272" s="297" t="s">
        <v>523</v>
      </c>
      <c r="E1272" s="298">
        <v>1</v>
      </c>
      <c r="F1272" s="299">
        <v>0</v>
      </c>
      <c r="G1272" s="299">
        <v>19</v>
      </c>
      <c r="H1272" s="299">
        <v>19</v>
      </c>
      <c r="I1272" s="299">
        <v>22</v>
      </c>
      <c r="J1272" s="299">
        <v>25</v>
      </c>
      <c r="K1272" s="299">
        <v>19</v>
      </c>
      <c r="L1272" s="299">
        <v>0.12</v>
      </c>
      <c r="M1272" s="299">
        <v>1.89</v>
      </c>
      <c r="N1272" s="299">
        <v>2.0099999999999998</v>
      </c>
      <c r="O1272" s="299"/>
      <c r="P1272" s="299" t="s">
        <v>538</v>
      </c>
      <c r="Q1272" s="299">
        <v>0.9</v>
      </c>
      <c r="R1272" s="299">
        <v>3.6</v>
      </c>
      <c r="S1272" s="300">
        <v>34</v>
      </c>
      <c r="W1272" s="309"/>
      <c r="X1272" s="309"/>
      <c r="AB1272" s="309"/>
      <c r="AC1272" s="309">
        <v>13</v>
      </c>
      <c r="AD1272" s="309">
        <v>1.4E-2</v>
      </c>
      <c r="AE1272" s="309">
        <v>3.3000000000000002E-2</v>
      </c>
      <c r="AF1272" s="309">
        <v>1.2E-2</v>
      </c>
      <c r="AG1272" s="309">
        <v>0.08</v>
      </c>
      <c r="AH1272" s="309" t="s">
        <v>518</v>
      </c>
      <c r="AI1272" s="309">
        <v>2.5</v>
      </c>
      <c r="AJ1272" s="309">
        <v>2E-3</v>
      </c>
      <c r="AL1272" s="309"/>
    </row>
    <row r="1273" spans="2:38" ht="15" customHeight="1">
      <c r="B1273" s="462"/>
      <c r="C1273" s="459"/>
      <c r="D1273" s="297" t="s">
        <v>524</v>
      </c>
      <c r="E1273" s="298">
        <v>2</v>
      </c>
      <c r="F1273" s="299">
        <v>5</v>
      </c>
      <c r="G1273" s="299">
        <v>33</v>
      </c>
      <c r="H1273" s="299">
        <v>38</v>
      </c>
      <c r="I1273" s="299">
        <v>8</v>
      </c>
      <c r="J1273" s="299">
        <v>17</v>
      </c>
      <c r="K1273" s="299">
        <v>18</v>
      </c>
      <c r="L1273" s="299">
        <v>0.21</v>
      </c>
      <c r="M1273" s="299">
        <v>1.92</v>
      </c>
      <c r="N1273" s="299">
        <v>2.13</v>
      </c>
      <c r="O1273" s="299"/>
      <c r="P1273" s="299" t="s">
        <v>493</v>
      </c>
      <c r="Q1273" s="299">
        <v>1.2</v>
      </c>
      <c r="R1273" s="299">
        <v>0.4</v>
      </c>
      <c r="S1273" s="300">
        <v>42</v>
      </c>
      <c r="W1273" s="309"/>
      <c r="X1273" s="309"/>
      <c r="AB1273" s="309"/>
      <c r="AC1273" s="309">
        <v>8</v>
      </c>
      <c r="AD1273" s="309">
        <v>1.2E-2</v>
      </c>
      <c r="AE1273" s="309">
        <v>3.4000000000000002E-2</v>
      </c>
      <c r="AF1273" s="309">
        <v>1.2E-2</v>
      </c>
      <c r="AG1273" s="309">
        <v>7.0000000000000007E-2</v>
      </c>
      <c r="AH1273" s="309" t="s">
        <v>518</v>
      </c>
      <c r="AI1273" s="309">
        <v>1.6</v>
      </c>
      <c r="AJ1273" s="309">
        <v>2E-3</v>
      </c>
      <c r="AL1273" s="309"/>
    </row>
    <row r="1274" spans="2:38" ht="15" customHeight="1">
      <c r="B1274" s="462"/>
      <c r="C1274" s="459"/>
      <c r="D1274" s="297" t="s">
        <v>525</v>
      </c>
      <c r="E1274" s="298">
        <v>1</v>
      </c>
      <c r="F1274" s="299">
        <v>5</v>
      </c>
      <c r="G1274" s="299">
        <v>34</v>
      </c>
      <c r="H1274" s="299">
        <v>39</v>
      </c>
      <c r="I1274" s="299">
        <v>2</v>
      </c>
      <c r="J1274" s="299">
        <v>24</v>
      </c>
      <c r="K1274" s="299">
        <v>22</v>
      </c>
      <c r="L1274" s="299">
        <v>0.31</v>
      </c>
      <c r="M1274" s="299">
        <v>2.04</v>
      </c>
      <c r="N1274" s="299">
        <v>2.35</v>
      </c>
      <c r="O1274" s="299"/>
      <c r="P1274" s="299" t="s">
        <v>506</v>
      </c>
      <c r="Q1274" s="299">
        <v>0.4</v>
      </c>
      <c r="R1274" s="299">
        <v>-1.1000000000000001</v>
      </c>
      <c r="S1274" s="300">
        <v>52</v>
      </c>
      <c r="W1274" s="309"/>
      <c r="X1274" s="309"/>
      <c r="AB1274" s="309"/>
      <c r="AC1274" s="309">
        <v>11</v>
      </c>
      <c r="AD1274" s="309">
        <v>2.1000000000000001E-2</v>
      </c>
      <c r="AE1274" s="309">
        <v>3.5000000000000003E-2</v>
      </c>
      <c r="AF1274" s="309">
        <v>1.2E-2</v>
      </c>
      <c r="AG1274" s="309">
        <v>0.06</v>
      </c>
      <c r="AH1274" s="309" t="s">
        <v>515</v>
      </c>
      <c r="AI1274" s="309">
        <v>1.7</v>
      </c>
      <c r="AJ1274" s="309">
        <v>3.0000000000000001E-3</v>
      </c>
      <c r="AL1274" s="309"/>
    </row>
    <row r="1275" spans="2:38" ht="15" customHeight="1">
      <c r="B1275" s="462"/>
      <c r="C1275" s="459"/>
      <c r="D1275" s="297" t="s">
        <v>526</v>
      </c>
      <c r="E1275" s="298">
        <v>1</v>
      </c>
      <c r="F1275" s="299">
        <v>9</v>
      </c>
      <c r="G1275" s="299">
        <v>31</v>
      </c>
      <c r="H1275" s="299">
        <v>40</v>
      </c>
      <c r="I1275" s="299">
        <v>1</v>
      </c>
      <c r="J1275" s="299">
        <v>27</v>
      </c>
      <c r="K1275" s="299">
        <v>26</v>
      </c>
      <c r="L1275" s="299">
        <v>0.31</v>
      </c>
      <c r="M1275" s="299">
        <v>2.08</v>
      </c>
      <c r="N1275" s="299">
        <v>2.39</v>
      </c>
      <c r="O1275" s="299"/>
      <c r="P1275" s="299" t="s">
        <v>493</v>
      </c>
      <c r="Q1275" s="299">
        <v>1.7</v>
      </c>
      <c r="R1275" s="299">
        <v>-1.7</v>
      </c>
      <c r="S1275" s="300">
        <v>54</v>
      </c>
      <c r="W1275" s="309"/>
      <c r="X1275" s="309"/>
      <c r="AB1275" s="309"/>
      <c r="AC1275" s="309">
        <v>11</v>
      </c>
      <c r="AD1275" s="309">
        <v>1.7999999999999999E-2</v>
      </c>
      <c r="AE1275" s="309">
        <v>3.2000000000000001E-2</v>
      </c>
      <c r="AF1275" s="309">
        <v>1.4999999999999999E-2</v>
      </c>
      <c r="AG1275" s="309">
        <v>0.09</v>
      </c>
      <c r="AH1275" s="309" t="s">
        <v>518</v>
      </c>
      <c r="AI1275" s="309">
        <v>2.6</v>
      </c>
      <c r="AJ1275" s="309">
        <v>4.0000000000000001E-3</v>
      </c>
      <c r="AL1275" s="309"/>
    </row>
    <row r="1276" spans="2:38" ht="15" customHeight="1">
      <c r="B1276" s="462"/>
      <c r="C1276" s="459"/>
      <c r="D1276" s="297" t="s">
        <v>527</v>
      </c>
      <c r="E1276" s="298">
        <v>1</v>
      </c>
      <c r="F1276" s="299">
        <v>1</v>
      </c>
      <c r="G1276" s="299">
        <v>22</v>
      </c>
      <c r="H1276" s="299">
        <v>23</v>
      </c>
      <c r="I1276" s="299">
        <v>3</v>
      </c>
      <c r="J1276" s="299">
        <v>26</v>
      </c>
      <c r="K1276" s="299">
        <v>18</v>
      </c>
      <c r="L1276" s="299">
        <v>0.22</v>
      </c>
      <c r="M1276" s="299">
        <v>2.2400000000000002</v>
      </c>
      <c r="N1276" s="299">
        <v>2.46</v>
      </c>
      <c r="O1276" s="299"/>
      <c r="P1276" s="299" t="s">
        <v>493</v>
      </c>
      <c r="Q1276" s="299">
        <v>1.9</v>
      </c>
      <c r="R1276" s="299">
        <v>-3</v>
      </c>
      <c r="S1276" s="300">
        <v>55</v>
      </c>
      <c r="W1276" s="309"/>
      <c r="X1276" s="309"/>
      <c r="AB1276" s="309"/>
      <c r="AC1276" s="309">
        <v>14</v>
      </c>
      <c r="AD1276" s="309">
        <v>1.4E-2</v>
      </c>
      <c r="AE1276" s="309">
        <v>3.1E-2</v>
      </c>
      <c r="AF1276" s="309">
        <v>1.2999999999999999E-2</v>
      </c>
      <c r="AG1276" s="309">
        <v>0.1</v>
      </c>
      <c r="AH1276" s="309" t="s">
        <v>518</v>
      </c>
      <c r="AI1276" s="309">
        <v>1.7</v>
      </c>
      <c r="AJ1276" s="309">
        <v>2E-3</v>
      </c>
      <c r="AL1276" s="309"/>
    </row>
    <row r="1277" spans="2:38" ht="15" customHeight="1">
      <c r="B1277" s="462"/>
      <c r="C1277" s="459"/>
      <c r="D1277" s="297" t="s">
        <v>528</v>
      </c>
      <c r="E1277" s="298">
        <v>1</v>
      </c>
      <c r="F1277" s="299">
        <v>1</v>
      </c>
      <c r="G1277" s="299">
        <v>20</v>
      </c>
      <c r="H1277" s="299">
        <v>21</v>
      </c>
      <c r="I1277" s="299">
        <v>3</v>
      </c>
      <c r="J1277" s="299">
        <v>25</v>
      </c>
      <c r="K1277" s="299">
        <v>20</v>
      </c>
      <c r="L1277" s="299">
        <v>0.19</v>
      </c>
      <c r="M1277" s="299">
        <v>2.44</v>
      </c>
      <c r="N1277" s="299">
        <v>2.63</v>
      </c>
      <c r="O1277" s="299"/>
      <c r="P1277" s="299" t="s">
        <v>506</v>
      </c>
      <c r="Q1277" s="299">
        <v>1.8</v>
      </c>
      <c r="R1277" s="299">
        <v>-3.8</v>
      </c>
      <c r="S1277" s="300">
        <v>58</v>
      </c>
      <c r="W1277" s="309"/>
      <c r="X1277" s="309"/>
      <c r="AB1277" s="309"/>
      <c r="AC1277" s="309">
        <v>19</v>
      </c>
      <c r="AD1277" s="309">
        <v>2.5000000000000001E-2</v>
      </c>
      <c r="AE1277" s="309">
        <v>2.1999999999999999E-2</v>
      </c>
      <c r="AF1277" s="309">
        <v>1.9E-2</v>
      </c>
      <c r="AG1277" s="309">
        <v>0.12</v>
      </c>
      <c r="AH1277" s="309" t="s">
        <v>538</v>
      </c>
      <c r="AI1277" s="309">
        <v>0.9</v>
      </c>
      <c r="AJ1277" s="309">
        <v>1E-3</v>
      </c>
      <c r="AL1277" s="309"/>
    </row>
    <row r="1278" spans="2:38" ht="15" customHeight="1">
      <c r="B1278" s="462"/>
      <c r="C1278" s="460"/>
      <c r="D1278" s="297" t="s">
        <v>529</v>
      </c>
      <c r="E1278" s="298">
        <v>1</v>
      </c>
      <c r="F1278" s="299">
        <v>0</v>
      </c>
      <c r="G1278" s="299">
        <v>14</v>
      </c>
      <c r="H1278" s="299">
        <v>14</v>
      </c>
      <c r="I1278" s="299">
        <v>8</v>
      </c>
      <c r="J1278" s="299">
        <v>27</v>
      </c>
      <c r="K1278" s="299">
        <v>17</v>
      </c>
      <c r="L1278" s="299">
        <v>0.16</v>
      </c>
      <c r="M1278" s="299">
        <v>2.31</v>
      </c>
      <c r="N1278" s="299">
        <v>2.4700000000000002</v>
      </c>
      <c r="O1278" s="299"/>
      <c r="P1278" s="299" t="s">
        <v>493</v>
      </c>
      <c r="Q1278" s="299">
        <v>1.8</v>
      </c>
      <c r="R1278" s="299">
        <v>-3.4</v>
      </c>
      <c r="S1278" s="300">
        <v>63</v>
      </c>
      <c r="W1278" s="309"/>
      <c r="X1278" s="309"/>
      <c r="AB1278" s="309"/>
      <c r="AC1278" s="309">
        <v>18</v>
      </c>
      <c r="AD1278" s="309">
        <v>1.7000000000000001E-2</v>
      </c>
      <c r="AE1278" s="309">
        <v>8.0000000000000002E-3</v>
      </c>
      <c r="AF1278" s="309">
        <v>3.7999999999999999E-2</v>
      </c>
      <c r="AG1278" s="309">
        <v>0.21</v>
      </c>
      <c r="AH1278" s="309" t="s">
        <v>493</v>
      </c>
      <c r="AI1278" s="309">
        <v>1.2</v>
      </c>
      <c r="AJ1278" s="309">
        <v>2E-3</v>
      </c>
      <c r="AL1278" s="309"/>
    </row>
    <row r="1279" spans="2:38" ht="15" customHeight="1">
      <c r="B1279" s="462"/>
      <c r="C1279" s="458">
        <v>42762</v>
      </c>
      <c r="D1279" s="297" t="s">
        <v>492</v>
      </c>
      <c r="E1279" s="298">
        <v>1</v>
      </c>
      <c r="F1279" s="299">
        <v>0</v>
      </c>
      <c r="G1279" s="299">
        <v>14</v>
      </c>
      <c r="H1279" s="299">
        <v>14</v>
      </c>
      <c r="I1279" s="299">
        <v>7</v>
      </c>
      <c r="J1279" s="299">
        <v>24</v>
      </c>
      <c r="K1279" s="299">
        <v>18</v>
      </c>
      <c r="L1279" s="299">
        <v>0.15</v>
      </c>
      <c r="M1279" s="299">
        <v>2.11</v>
      </c>
      <c r="N1279" s="299">
        <v>2.2599999999999998</v>
      </c>
      <c r="O1279" s="299"/>
      <c r="P1279" s="299" t="s">
        <v>498</v>
      </c>
      <c r="Q1279" s="299">
        <v>1.6</v>
      </c>
      <c r="R1279" s="299">
        <v>-2.4</v>
      </c>
      <c r="S1279" s="300">
        <v>61</v>
      </c>
      <c r="W1279" s="309"/>
      <c r="AB1279" s="309"/>
      <c r="AC1279" s="309">
        <v>22</v>
      </c>
      <c r="AD1279" s="309">
        <v>2.4E-2</v>
      </c>
      <c r="AE1279" s="309">
        <v>2E-3</v>
      </c>
      <c r="AF1279" s="309">
        <v>3.9E-2</v>
      </c>
      <c r="AG1279" s="309">
        <v>0.31</v>
      </c>
      <c r="AH1279" s="309" t="s">
        <v>506</v>
      </c>
      <c r="AI1279" s="309">
        <v>0.4</v>
      </c>
      <c r="AJ1279" s="309">
        <v>1E-3</v>
      </c>
      <c r="AL1279" s="309"/>
    </row>
    <row r="1280" spans="2:38" ht="15" customHeight="1">
      <c r="B1280" s="462"/>
      <c r="C1280" s="459"/>
      <c r="D1280" s="297" t="s">
        <v>495</v>
      </c>
      <c r="E1280" s="298">
        <v>1</v>
      </c>
      <c r="F1280" s="299">
        <v>0</v>
      </c>
      <c r="G1280" s="299">
        <v>12</v>
      </c>
      <c r="H1280" s="299">
        <v>12</v>
      </c>
      <c r="I1280" s="299">
        <v>8</v>
      </c>
      <c r="J1280" s="299">
        <v>21</v>
      </c>
      <c r="K1280" s="299">
        <v>18</v>
      </c>
      <c r="L1280" s="299">
        <v>0.12</v>
      </c>
      <c r="M1280" s="299">
        <v>2.08</v>
      </c>
      <c r="N1280" s="299">
        <v>2.2000000000000002</v>
      </c>
      <c r="O1280" s="299"/>
      <c r="P1280" s="299" t="s">
        <v>498</v>
      </c>
      <c r="Q1280" s="299">
        <v>1.9</v>
      </c>
      <c r="R1280" s="299">
        <v>-3.7</v>
      </c>
      <c r="S1280" s="300">
        <v>61</v>
      </c>
      <c r="W1280" s="309"/>
      <c r="X1280" s="309"/>
      <c r="AB1280" s="309"/>
      <c r="AC1280" s="309">
        <v>26</v>
      </c>
      <c r="AD1280" s="309">
        <v>2.7E-2</v>
      </c>
      <c r="AE1280" s="309">
        <v>1E-3</v>
      </c>
      <c r="AF1280" s="309">
        <v>0.04</v>
      </c>
      <c r="AG1280" s="309">
        <v>0.31</v>
      </c>
      <c r="AH1280" s="309" t="s">
        <v>493</v>
      </c>
      <c r="AI1280" s="309">
        <v>1.7</v>
      </c>
      <c r="AJ1280" s="309">
        <v>1E-3</v>
      </c>
      <c r="AL1280" s="309"/>
    </row>
    <row r="1281" spans="2:38" ht="15" customHeight="1">
      <c r="B1281" s="462"/>
      <c r="C1281" s="459"/>
      <c r="D1281" s="297" t="s">
        <v>497</v>
      </c>
      <c r="E1281" s="298">
        <v>1</v>
      </c>
      <c r="F1281" s="299">
        <v>0</v>
      </c>
      <c r="G1281" s="299">
        <v>10</v>
      </c>
      <c r="H1281" s="299">
        <v>10</v>
      </c>
      <c r="I1281" s="299">
        <v>8</v>
      </c>
      <c r="J1281" s="299">
        <v>13</v>
      </c>
      <c r="K1281" s="299">
        <v>14</v>
      </c>
      <c r="L1281" s="299">
        <v>0.12</v>
      </c>
      <c r="M1281" s="299">
        <v>2.1</v>
      </c>
      <c r="N1281" s="299">
        <v>2.2200000000000002</v>
      </c>
      <c r="O1281" s="299"/>
      <c r="P1281" s="299" t="s">
        <v>498</v>
      </c>
      <c r="Q1281" s="299">
        <v>1.7</v>
      </c>
      <c r="R1281" s="299">
        <v>-2.8</v>
      </c>
      <c r="S1281" s="300">
        <v>62</v>
      </c>
      <c r="W1281" s="309"/>
      <c r="X1281" s="309"/>
      <c r="AB1281" s="309"/>
      <c r="AC1281" s="309">
        <v>18</v>
      </c>
      <c r="AD1281" s="309">
        <v>2.5999999999999999E-2</v>
      </c>
      <c r="AE1281" s="309">
        <v>3.0000000000000001E-3</v>
      </c>
      <c r="AF1281" s="309">
        <v>2.3E-2</v>
      </c>
      <c r="AG1281" s="309">
        <v>0.22</v>
      </c>
      <c r="AH1281" s="309" t="s">
        <v>493</v>
      </c>
      <c r="AI1281" s="309">
        <v>1.9</v>
      </c>
      <c r="AJ1281" s="309">
        <v>1E-3</v>
      </c>
      <c r="AL1281" s="309"/>
    </row>
    <row r="1282" spans="2:38" ht="15" customHeight="1">
      <c r="B1282" s="462"/>
      <c r="C1282" s="459"/>
      <c r="D1282" s="297" t="s">
        <v>500</v>
      </c>
      <c r="E1282" s="298">
        <v>1</v>
      </c>
      <c r="F1282" s="299">
        <v>0</v>
      </c>
      <c r="G1282" s="299">
        <v>10</v>
      </c>
      <c r="H1282" s="299">
        <v>10</v>
      </c>
      <c r="I1282" s="299" t="s">
        <v>501</v>
      </c>
      <c r="J1282" s="299">
        <v>17</v>
      </c>
      <c r="K1282" s="299">
        <v>16</v>
      </c>
      <c r="L1282" s="299">
        <v>0.13</v>
      </c>
      <c r="M1282" s="299">
        <v>2.0699999999999998</v>
      </c>
      <c r="N1282" s="299">
        <v>2.2000000000000002</v>
      </c>
      <c r="O1282" s="299"/>
      <c r="P1282" s="299" t="s">
        <v>498</v>
      </c>
      <c r="Q1282" s="299">
        <v>1.3</v>
      </c>
      <c r="R1282" s="299">
        <v>-2.7</v>
      </c>
      <c r="S1282" s="300">
        <v>62</v>
      </c>
      <c r="W1282" s="309"/>
      <c r="X1282" s="309"/>
      <c r="AB1282" s="309"/>
      <c r="AC1282" s="309">
        <v>20</v>
      </c>
      <c r="AD1282" s="309">
        <v>2.5000000000000001E-2</v>
      </c>
      <c r="AE1282" s="309">
        <v>3.0000000000000001E-3</v>
      </c>
      <c r="AF1282" s="309">
        <v>2.1000000000000001E-2</v>
      </c>
      <c r="AG1282" s="309">
        <v>0.19</v>
      </c>
      <c r="AH1282" s="309" t="s">
        <v>506</v>
      </c>
      <c r="AI1282" s="309">
        <v>1.8</v>
      </c>
      <c r="AJ1282" s="309">
        <v>1E-3</v>
      </c>
      <c r="AL1282" s="309"/>
    </row>
    <row r="1283" spans="2:38" ht="15" customHeight="1">
      <c r="B1283" s="462"/>
      <c r="C1283" s="459"/>
      <c r="D1283" s="297" t="s">
        <v>503</v>
      </c>
      <c r="E1283" s="298">
        <v>1</v>
      </c>
      <c r="F1283" s="299">
        <v>0</v>
      </c>
      <c r="G1283" s="299">
        <v>9</v>
      </c>
      <c r="H1283" s="299">
        <v>9</v>
      </c>
      <c r="I1283" s="299">
        <v>7</v>
      </c>
      <c r="J1283" s="299">
        <v>13</v>
      </c>
      <c r="K1283" s="299">
        <v>13</v>
      </c>
      <c r="L1283" s="299">
        <v>0.11</v>
      </c>
      <c r="M1283" s="299">
        <v>2.12</v>
      </c>
      <c r="N1283" s="299">
        <v>2.23</v>
      </c>
      <c r="O1283" s="299"/>
      <c r="P1283" s="299" t="s">
        <v>506</v>
      </c>
      <c r="Q1283" s="299">
        <v>1.4</v>
      </c>
      <c r="R1283" s="299">
        <v>-3.2</v>
      </c>
      <c r="S1283" s="300">
        <v>68</v>
      </c>
      <c r="W1283" s="309"/>
      <c r="X1283" s="309"/>
      <c r="AB1283" s="309"/>
      <c r="AC1283" s="309">
        <v>17</v>
      </c>
      <c r="AD1283" s="309">
        <v>2.7E-2</v>
      </c>
      <c r="AE1283" s="309">
        <v>8.0000000000000002E-3</v>
      </c>
      <c r="AF1283" s="309">
        <v>1.4E-2</v>
      </c>
      <c r="AG1283" s="309">
        <v>0.16</v>
      </c>
      <c r="AH1283" s="309" t="s">
        <v>493</v>
      </c>
      <c r="AI1283" s="309">
        <v>1.8</v>
      </c>
      <c r="AJ1283" s="309">
        <v>1E-3</v>
      </c>
      <c r="AL1283" s="309"/>
    </row>
    <row r="1284" spans="2:38" ht="15" customHeight="1">
      <c r="B1284" s="462"/>
      <c r="C1284" s="459"/>
      <c r="D1284" s="297" t="s">
        <v>505</v>
      </c>
      <c r="E1284" s="298">
        <v>0</v>
      </c>
      <c r="F1284" s="299">
        <v>0</v>
      </c>
      <c r="G1284" s="299">
        <v>10</v>
      </c>
      <c r="H1284" s="299">
        <v>10</v>
      </c>
      <c r="I1284" s="299">
        <v>5</v>
      </c>
      <c r="J1284" s="299">
        <v>20</v>
      </c>
      <c r="K1284" s="299">
        <v>15</v>
      </c>
      <c r="L1284" s="299">
        <v>0.12</v>
      </c>
      <c r="M1284" s="299">
        <v>2.2000000000000002</v>
      </c>
      <c r="N1284" s="299">
        <v>2.3199999999999998</v>
      </c>
      <c r="O1284" s="299"/>
      <c r="P1284" s="299" t="s">
        <v>265</v>
      </c>
      <c r="Q1284" s="299">
        <v>1.5</v>
      </c>
      <c r="R1284" s="299">
        <v>-3.1</v>
      </c>
      <c r="S1284" s="300">
        <v>73</v>
      </c>
      <c r="W1284" s="309"/>
      <c r="X1284" s="309"/>
      <c r="AB1284" s="309"/>
      <c r="AC1284" s="309">
        <v>18</v>
      </c>
      <c r="AD1284" s="309">
        <v>2.4E-2</v>
      </c>
      <c r="AE1284" s="309">
        <v>7.0000000000000001E-3</v>
      </c>
      <c r="AF1284" s="309">
        <v>1.4E-2</v>
      </c>
      <c r="AG1284" s="309">
        <v>0.15</v>
      </c>
      <c r="AH1284" s="309" t="s">
        <v>498</v>
      </c>
      <c r="AI1284" s="309">
        <v>1.6</v>
      </c>
      <c r="AJ1284" s="309">
        <v>1E-3</v>
      </c>
      <c r="AL1284" s="309"/>
    </row>
    <row r="1285" spans="2:38" ht="15" customHeight="1">
      <c r="B1285" s="462"/>
      <c r="C1285" s="459"/>
      <c r="D1285" s="297" t="s">
        <v>508</v>
      </c>
      <c r="E1285" s="298">
        <v>0</v>
      </c>
      <c r="F1285" s="299">
        <v>3</v>
      </c>
      <c r="G1285" s="299">
        <v>20</v>
      </c>
      <c r="H1285" s="299">
        <v>23</v>
      </c>
      <c r="I1285" s="299">
        <v>0</v>
      </c>
      <c r="J1285" s="299">
        <v>16</v>
      </c>
      <c r="K1285" s="299">
        <v>15</v>
      </c>
      <c r="L1285" s="299">
        <v>0.16</v>
      </c>
      <c r="M1285" s="299">
        <v>2.1</v>
      </c>
      <c r="N1285" s="299">
        <v>2.2599999999999998</v>
      </c>
      <c r="O1285" s="299"/>
      <c r="P1285" s="299" t="s">
        <v>515</v>
      </c>
      <c r="Q1285" s="299">
        <v>0.7</v>
      </c>
      <c r="R1285" s="299">
        <v>-3.5</v>
      </c>
      <c r="S1285" s="300">
        <v>73</v>
      </c>
      <c r="W1285" s="309"/>
      <c r="X1285" s="309"/>
      <c r="AB1285" s="309"/>
      <c r="AC1285" s="309">
        <v>18</v>
      </c>
      <c r="AD1285" s="309">
        <v>2.1000000000000001E-2</v>
      </c>
      <c r="AE1285" s="309">
        <v>8.0000000000000002E-3</v>
      </c>
      <c r="AF1285" s="309">
        <v>1.2E-2</v>
      </c>
      <c r="AG1285" s="309">
        <v>0.12</v>
      </c>
      <c r="AH1285" s="309" t="s">
        <v>498</v>
      </c>
      <c r="AI1285" s="309">
        <v>1.9</v>
      </c>
      <c r="AJ1285" s="309">
        <v>1E-3</v>
      </c>
      <c r="AL1285" s="309"/>
    </row>
    <row r="1286" spans="2:38" ht="15" customHeight="1">
      <c r="B1286" s="462"/>
      <c r="C1286" s="459"/>
      <c r="D1286" s="297" t="s">
        <v>510</v>
      </c>
      <c r="E1286" s="298">
        <v>1</v>
      </c>
      <c r="F1286" s="299">
        <v>21</v>
      </c>
      <c r="G1286" s="299">
        <v>22</v>
      </c>
      <c r="H1286" s="299">
        <v>43</v>
      </c>
      <c r="I1286" s="299">
        <v>0</v>
      </c>
      <c r="J1286" s="299">
        <v>20</v>
      </c>
      <c r="K1286" s="299">
        <v>19</v>
      </c>
      <c r="L1286" s="299">
        <v>0.23</v>
      </c>
      <c r="M1286" s="299">
        <v>2.1</v>
      </c>
      <c r="N1286" s="299">
        <v>2.33</v>
      </c>
      <c r="O1286" s="299"/>
      <c r="P1286" s="299" t="s">
        <v>506</v>
      </c>
      <c r="Q1286" s="299">
        <v>1</v>
      </c>
      <c r="R1286" s="299">
        <v>-2.4</v>
      </c>
      <c r="S1286" s="300">
        <v>71</v>
      </c>
      <c r="W1286" s="309"/>
      <c r="X1286" s="309"/>
      <c r="AB1286" s="309"/>
      <c r="AC1286" s="309">
        <v>14</v>
      </c>
      <c r="AD1286" s="309">
        <v>1.2999999999999999E-2</v>
      </c>
      <c r="AE1286" s="309">
        <v>8.0000000000000002E-3</v>
      </c>
      <c r="AF1286" s="309">
        <v>0.01</v>
      </c>
      <c r="AG1286" s="309">
        <v>0.12</v>
      </c>
      <c r="AH1286" s="309" t="s">
        <v>498</v>
      </c>
      <c r="AI1286" s="309">
        <v>1.7</v>
      </c>
      <c r="AJ1286" s="309">
        <v>1E-3</v>
      </c>
      <c r="AL1286" s="309"/>
    </row>
    <row r="1287" spans="2:38" ht="15" customHeight="1">
      <c r="B1287" s="462"/>
      <c r="C1287" s="459"/>
      <c r="D1287" s="297" t="s">
        <v>511</v>
      </c>
      <c r="E1287" s="298">
        <v>1</v>
      </c>
      <c r="F1287" s="299">
        <v>33</v>
      </c>
      <c r="G1287" s="299">
        <v>24</v>
      </c>
      <c r="H1287" s="299">
        <v>57</v>
      </c>
      <c r="I1287" s="299">
        <v>0</v>
      </c>
      <c r="J1287" s="299">
        <v>29</v>
      </c>
      <c r="K1287" s="299">
        <v>31</v>
      </c>
      <c r="L1287" s="299">
        <v>0.28999999999999998</v>
      </c>
      <c r="M1287" s="299">
        <v>2.1</v>
      </c>
      <c r="N1287" s="299">
        <v>2.39</v>
      </c>
      <c r="O1287" s="299"/>
      <c r="P1287" s="299" t="s">
        <v>498</v>
      </c>
      <c r="Q1287" s="299">
        <v>0.8</v>
      </c>
      <c r="R1287" s="299">
        <v>-0.9</v>
      </c>
      <c r="S1287" s="300">
        <v>67</v>
      </c>
      <c r="W1287" s="309"/>
      <c r="X1287" s="309"/>
      <c r="AB1287" s="309"/>
      <c r="AC1287" s="309">
        <v>16</v>
      </c>
      <c r="AD1287" s="309">
        <v>1.7000000000000001E-2</v>
      </c>
      <c r="AE1287" s="309" t="s">
        <v>501</v>
      </c>
      <c r="AF1287" s="309">
        <v>0.01</v>
      </c>
      <c r="AG1287" s="309">
        <v>0.13</v>
      </c>
      <c r="AH1287" s="309" t="s">
        <v>498</v>
      </c>
      <c r="AI1287" s="309">
        <v>1.3</v>
      </c>
      <c r="AJ1287" s="309">
        <v>1E-3</v>
      </c>
      <c r="AL1287" s="309"/>
    </row>
    <row r="1288" spans="2:38" ht="15" customHeight="1" thickBot="1">
      <c r="B1288" s="462"/>
      <c r="C1288" s="459"/>
      <c r="D1288" s="310" t="s">
        <v>512</v>
      </c>
      <c r="E1288" s="311">
        <v>1</v>
      </c>
      <c r="F1288" s="304">
        <v>28</v>
      </c>
      <c r="G1288" s="304">
        <v>23</v>
      </c>
      <c r="H1288" s="304">
        <v>51</v>
      </c>
      <c r="I1288" s="304">
        <v>0</v>
      </c>
      <c r="J1288" s="304">
        <v>35</v>
      </c>
      <c r="K1288" s="304">
        <v>24</v>
      </c>
      <c r="L1288" s="304">
        <v>0.26</v>
      </c>
      <c r="M1288" s="304">
        <v>2.11</v>
      </c>
      <c r="N1288" s="304">
        <v>2.37</v>
      </c>
      <c r="O1288" s="304"/>
      <c r="P1288" s="304" t="s">
        <v>535</v>
      </c>
      <c r="Q1288" s="304">
        <v>0.7</v>
      </c>
      <c r="R1288" s="304">
        <v>0.8</v>
      </c>
      <c r="S1288" s="305">
        <v>60</v>
      </c>
      <c r="W1288" s="309"/>
      <c r="X1288" s="309"/>
      <c r="AB1288" s="309"/>
      <c r="AC1288" s="309">
        <v>13</v>
      </c>
      <c r="AD1288" s="309">
        <v>1.2999999999999999E-2</v>
      </c>
      <c r="AE1288" s="309">
        <v>7.0000000000000001E-3</v>
      </c>
      <c r="AF1288" s="309">
        <v>8.9999999999999993E-3</v>
      </c>
      <c r="AG1288" s="309">
        <v>0.11</v>
      </c>
      <c r="AH1288" s="309" t="s">
        <v>506</v>
      </c>
      <c r="AI1288" s="309">
        <v>1.4</v>
      </c>
      <c r="AJ1288" s="309">
        <v>1E-3</v>
      </c>
      <c r="AL1288" s="309"/>
    </row>
    <row r="1289" spans="2:38" ht="15" customHeight="1">
      <c r="B1289" s="462" t="s">
        <v>537</v>
      </c>
      <c r="C1289" s="459"/>
      <c r="D1289" s="293" t="s">
        <v>514</v>
      </c>
      <c r="E1289" s="294">
        <v>1</v>
      </c>
      <c r="F1289" s="295">
        <v>21</v>
      </c>
      <c r="G1289" s="295">
        <v>27</v>
      </c>
      <c r="H1289" s="295">
        <v>48</v>
      </c>
      <c r="I1289" s="295">
        <v>4</v>
      </c>
      <c r="J1289" s="295">
        <v>39</v>
      </c>
      <c r="K1289" s="295">
        <v>35</v>
      </c>
      <c r="L1289" s="295">
        <v>0.27</v>
      </c>
      <c r="M1289" s="295">
        <v>2.0699999999999998</v>
      </c>
      <c r="N1289" s="295">
        <v>2.34</v>
      </c>
      <c r="O1289" s="295"/>
      <c r="P1289" s="295" t="s">
        <v>518</v>
      </c>
      <c r="Q1289" s="295">
        <v>1.6</v>
      </c>
      <c r="R1289" s="295">
        <v>2.6</v>
      </c>
      <c r="S1289" s="296">
        <v>57</v>
      </c>
      <c r="W1289" s="309"/>
      <c r="X1289" s="309"/>
      <c r="AB1289" s="309"/>
      <c r="AC1289" s="309">
        <v>15</v>
      </c>
      <c r="AD1289" s="309">
        <v>0.02</v>
      </c>
      <c r="AE1289" s="309">
        <v>5.0000000000000001E-3</v>
      </c>
      <c r="AF1289" s="309">
        <v>0.01</v>
      </c>
      <c r="AG1289" s="309">
        <v>0.12</v>
      </c>
      <c r="AH1289" s="309" t="s">
        <v>265</v>
      </c>
      <c r="AI1289" s="309">
        <v>1.5</v>
      </c>
      <c r="AJ1289" s="309">
        <v>0</v>
      </c>
      <c r="AL1289" s="309"/>
    </row>
    <row r="1290" spans="2:38" ht="15" customHeight="1">
      <c r="B1290" s="462"/>
      <c r="C1290" s="459"/>
      <c r="D1290" s="297" t="s">
        <v>516</v>
      </c>
      <c r="E1290" s="298">
        <v>2</v>
      </c>
      <c r="F1290" s="299">
        <v>10</v>
      </c>
      <c r="G1290" s="299">
        <v>25</v>
      </c>
      <c r="H1290" s="299">
        <v>35</v>
      </c>
      <c r="I1290" s="299">
        <v>13</v>
      </c>
      <c r="J1290" s="299">
        <v>40</v>
      </c>
      <c r="K1290" s="299">
        <v>31</v>
      </c>
      <c r="L1290" s="299">
        <v>0.24</v>
      </c>
      <c r="M1290" s="299">
        <v>1.99</v>
      </c>
      <c r="N1290" s="299">
        <v>2.23</v>
      </c>
      <c r="O1290" s="299"/>
      <c r="P1290" s="299" t="s">
        <v>518</v>
      </c>
      <c r="Q1290" s="299">
        <v>3.9</v>
      </c>
      <c r="R1290" s="299">
        <v>5.9</v>
      </c>
      <c r="S1290" s="300">
        <v>49</v>
      </c>
      <c r="W1290" s="309"/>
      <c r="X1290" s="309"/>
      <c r="AB1290" s="309"/>
      <c r="AC1290" s="309">
        <v>15</v>
      </c>
      <c r="AD1290" s="309">
        <v>1.6E-2</v>
      </c>
      <c r="AE1290" s="309">
        <v>0</v>
      </c>
      <c r="AF1290" s="309">
        <v>2.3E-2</v>
      </c>
      <c r="AG1290" s="309">
        <v>0.16</v>
      </c>
      <c r="AH1290" s="309" t="s">
        <v>515</v>
      </c>
      <c r="AI1290" s="309">
        <v>0.7</v>
      </c>
      <c r="AJ1290" s="309">
        <v>0</v>
      </c>
      <c r="AL1290" s="309"/>
    </row>
    <row r="1291" spans="2:38" ht="15" customHeight="1">
      <c r="B1291" s="462"/>
      <c r="C1291" s="459"/>
      <c r="D1291" s="297" t="s">
        <v>517</v>
      </c>
      <c r="E1291" s="298">
        <v>3</v>
      </c>
      <c r="F1291" s="299">
        <v>10</v>
      </c>
      <c r="G1291" s="299">
        <v>28</v>
      </c>
      <c r="H1291" s="299">
        <v>38</v>
      </c>
      <c r="I1291" s="299">
        <v>18</v>
      </c>
      <c r="J1291" s="299">
        <v>34</v>
      </c>
      <c r="K1291" s="299">
        <v>36</v>
      </c>
      <c r="L1291" s="299">
        <v>0.22</v>
      </c>
      <c r="M1291" s="299">
        <v>1.97</v>
      </c>
      <c r="N1291" s="299">
        <v>2.19</v>
      </c>
      <c r="O1291" s="299"/>
      <c r="P1291" s="299" t="s">
        <v>515</v>
      </c>
      <c r="Q1291" s="299">
        <v>3.9</v>
      </c>
      <c r="R1291" s="299">
        <v>9.4</v>
      </c>
      <c r="S1291" s="300">
        <v>36</v>
      </c>
      <c r="W1291" s="309"/>
      <c r="X1291" s="309"/>
      <c r="AB1291" s="309"/>
      <c r="AC1291" s="309">
        <v>19</v>
      </c>
      <c r="AD1291" s="309">
        <v>0.02</v>
      </c>
      <c r="AE1291" s="309">
        <v>0</v>
      </c>
      <c r="AF1291" s="309">
        <v>4.2999999999999997E-2</v>
      </c>
      <c r="AG1291" s="309">
        <v>0.23</v>
      </c>
      <c r="AH1291" s="309" t="s">
        <v>506</v>
      </c>
      <c r="AI1291" s="309">
        <v>1</v>
      </c>
      <c r="AJ1291" s="309">
        <v>1E-3</v>
      </c>
      <c r="AL1291" s="309"/>
    </row>
    <row r="1292" spans="2:38" ht="15" customHeight="1">
      <c r="B1292" s="462"/>
      <c r="C1292" s="459"/>
      <c r="D1292" s="297" t="s">
        <v>519</v>
      </c>
      <c r="E1292" s="298">
        <v>2</v>
      </c>
      <c r="F1292" s="299">
        <v>4</v>
      </c>
      <c r="G1292" s="299">
        <v>22</v>
      </c>
      <c r="H1292" s="299">
        <v>26</v>
      </c>
      <c r="I1292" s="299">
        <v>25</v>
      </c>
      <c r="J1292" s="299">
        <v>28</v>
      </c>
      <c r="K1292" s="299">
        <v>21</v>
      </c>
      <c r="L1292" s="299">
        <v>0.18</v>
      </c>
      <c r="M1292" s="299">
        <v>1.93</v>
      </c>
      <c r="N1292" s="299">
        <v>2.11</v>
      </c>
      <c r="O1292" s="299"/>
      <c r="P1292" s="299" t="s">
        <v>515</v>
      </c>
      <c r="Q1292" s="299">
        <v>3.3</v>
      </c>
      <c r="R1292" s="299">
        <v>11.8</v>
      </c>
      <c r="S1292" s="300">
        <v>24</v>
      </c>
      <c r="W1292" s="309"/>
      <c r="X1292" s="309"/>
      <c r="AB1292" s="309"/>
      <c r="AC1292" s="309">
        <v>31</v>
      </c>
      <c r="AD1292" s="309">
        <v>2.9000000000000001E-2</v>
      </c>
      <c r="AE1292" s="309">
        <v>0</v>
      </c>
      <c r="AF1292" s="309">
        <v>5.7000000000000002E-2</v>
      </c>
      <c r="AG1292" s="309">
        <v>0.28999999999999998</v>
      </c>
      <c r="AH1292" s="309" t="s">
        <v>498</v>
      </c>
      <c r="AI1292" s="309">
        <v>0.8</v>
      </c>
      <c r="AJ1292" s="309">
        <v>1E-3</v>
      </c>
      <c r="AL1292" s="309"/>
    </row>
    <row r="1293" spans="2:38" ht="15" customHeight="1">
      <c r="B1293" s="462"/>
      <c r="C1293" s="459"/>
      <c r="D1293" s="297" t="s">
        <v>520</v>
      </c>
      <c r="E1293" s="298">
        <v>3</v>
      </c>
      <c r="F1293" s="299">
        <v>3</v>
      </c>
      <c r="G1293" s="299">
        <v>19</v>
      </c>
      <c r="H1293" s="299">
        <v>22</v>
      </c>
      <c r="I1293" s="299">
        <v>31</v>
      </c>
      <c r="J1293" s="299">
        <v>20</v>
      </c>
      <c r="K1293" s="299">
        <v>14</v>
      </c>
      <c r="L1293" s="299">
        <v>0.13</v>
      </c>
      <c r="M1293" s="299">
        <v>1.9</v>
      </c>
      <c r="N1293" s="299">
        <v>2.0299999999999998</v>
      </c>
      <c r="O1293" s="299"/>
      <c r="P1293" s="299" t="s">
        <v>515</v>
      </c>
      <c r="Q1293" s="299">
        <v>3</v>
      </c>
      <c r="R1293" s="299">
        <v>12.2</v>
      </c>
      <c r="S1293" s="300">
        <v>26</v>
      </c>
      <c r="W1293" s="309"/>
      <c r="X1293" s="309"/>
      <c r="AB1293" s="309"/>
      <c r="AC1293" s="309">
        <v>24</v>
      </c>
      <c r="AD1293" s="309">
        <v>3.5000000000000003E-2</v>
      </c>
      <c r="AE1293" s="309">
        <v>0</v>
      </c>
      <c r="AF1293" s="309">
        <v>5.0999999999999997E-2</v>
      </c>
      <c r="AG1293" s="309">
        <v>0.26</v>
      </c>
      <c r="AH1293" s="309" t="s">
        <v>535</v>
      </c>
      <c r="AI1293" s="309">
        <v>0.7</v>
      </c>
      <c r="AJ1293" s="309">
        <v>1E-3</v>
      </c>
      <c r="AL1293" s="309"/>
    </row>
    <row r="1294" spans="2:38" ht="15" customHeight="1">
      <c r="B1294" s="462"/>
      <c r="C1294" s="459"/>
      <c r="D1294" s="297" t="s">
        <v>521</v>
      </c>
      <c r="E1294" s="298">
        <v>3</v>
      </c>
      <c r="F1294" s="299">
        <v>2</v>
      </c>
      <c r="G1294" s="299">
        <v>22</v>
      </c>
      <c r="H1294" s="299">
        <v>24</v>
      </c>
      <c r="I1294" s="299">
        <v>32</v>
      </c>
      <c r="J1294" s="299">
        <v>27</v>
      </c>
      <c r="K1294" s="299">
        <v>17</v>
      </c>
      <c r="L1294" s="299">
        <v>0.14000000000000001</v>
      </c>
      <c r="M1294" s="299">
        <v>1.89</v>
      </c>
      <c r="N1294" s="299">
        <v>2.0299999999999998</v>
      </c>
      <c r="O1294" s="299"/>
      <c r="P1294" s="299" t="s">
        <v>515</v>
      </c>
      <c r="Q1294" s="299">
        <v>3</v>
      </c>
      <c r="R1294" s="299">
        <v>11.9</v>
      </c>
      <c r="S1294" s="300">
        <v>28</v>
      </c>
      <c r="W1294" s="309"/>
      <c r="X1294" s="309"/>
      <c r="AB1294" s="309"/>
      <c r="AC1294" s="309">
        <v>35</v>
      </c>
      <c r="AD1294" s="309">
        <v>3.9E-2</v>
      </c>
      <c r="AE1294" s="309">
        <v>4.0000000000000001E-3</v>
      </c>
      <c r="AF1294" s="309">
        <v>4.8000000000000001E-2</v>
      </c>
      <c r="AG1294" s="309">
        <v>0.27</v>
      </c>
      <c r="AH1294" s="309" t="s">
        <v>518</v>
      </c>
      <c r="AI1294" s="309">
        <v>1.6</v>
      </c>
      <c r="AJ1294" s="309">
        <v>1E-3</v>
      </c>
      <c r="AL1294" s="309"/>
    </row>
    <row r="1295" spans="2:38" ht="15" customHeight="1">
      <c r="B1295" s="462"/>
      <c r="C1295" s="459"/>
      <c r="D1295" s="297" t="s">
        <v>522</v>
      </c>
      <c r="E1295" s="298">
        <v>2</v>
      </c>
      <c r="F1295" s="299">
        <v>0</v>
      </c>
      <c r="G1295" s="299">
        <v>27</v>
      </c>
      <c r="H1295" s="299">
        <v>27</v>
      </c>
      <c r="I1295" s="299">
        <v>20</v>
      </c>
      <c r="J1295" s="299">
        <v>29</v>
      </c>
      <c r="K1295" s="299">
        <v>24</v>
      </c>
      <c r="L1295" s="299">
        <v>0.18</v>
      </c>
      <c r="M1295" s="299">
        <v>1.89</v>
      </c>
      <c r="N1295" s="299">
        <v>2.0699999999999998</v>
      </c>
      <c r="O1295" s="299"/>
      <c r="P1295" s="299" t="s">
        <v>515</v>
      </c>
      <c r="Q1295" s="299">
        <v>1.6</v>
      </c>
      <c r="R1295" s="299">
        <v>10.6</v>
      </c>
      <c r="S1295" s="300">
        <v>25</v>
      </c>
      <c r="W1295" s="309"/>
      <c r="X1295" s="309"/>
      <c r="AB1295" s="309"/>
      <c r="AC1295" s="309">
        <v>31</v>
      </c>
      <c r="AD1295" s="309">
        <v>0.04</v>
      </c>
      <c r="AE1295" s="309">
        <v>1.2999999999999999E-2</v>
      </c>
      <c r="AF1295" s="309">
        <v>3.5000000000000003E-2</v>
      </c>
      <c r="AG1295" s="309">
        <v>0.24</v>
      </c>
      <c r="AH1295" s="309" t="s">
        <v>518</v>
      </c>
      <c r="AI1295" s="309">
        <v>3.9</v>
      </c>
      <c r="AJ1295" s="309">
        <v>2E-3</v>
      </c>
      <c r="AL1295" s="309"/>
    </row>
    <row r="1296" spans="2:38" ht="15" customHeight="1">
      <c r="B1296" s="462"/>
      <c r="C1296" s="459"/>
      <c r="D1296" s="297" t="s">
        <v>523</v>
      </c>
      <c r="E1296" s="298">
        <v>2</v>
      </c>
      <c r="F1296" s="299">
        <v>0</v>
      </c>
      <c r="G1296" s="299">
        <v>34</v>
      </c>
      <c r="H1296" s="299">
        <v>34</v>
      </c>
      <c r="I1296" s="299">
        <v>11</v>
      </c>
      <c r="J1296" s="299">
        <v>36</v>
      </c>
      <c r="K1296" s="299">
        <v>36</v>
      </c>
      <c r="L1296" s="299">
        <v>0.24</v>
      </c>
      <c r="M1296" s="299">
        <v>1.94</v>
      </c>
      <c r="N1296" s="299">
        <v>2.1800000000000002</v>
      </c>
      <c r="O1296" s="299"/>
      <c r="P1296" s="299" t="s">
        <v>515</v>
      </c>
      <c r="Q1296" s="299">
        <v>0.5</v>
      </c>
      <c r="R1296" s="299">
        <v>10.6</v>
      </c>
      <c r="S1296" s="300">
        <v>32</v>
      </c>
      <c r="W1296" s="309"/>
      <c r="X1296" s="309"/>
      <c r="AB1296" s="309"/>
      <c r="AC1296" s="309">
        <v>36</v>
      </c>
      <c r="AD1296" s="309">
        <v>3.4000000000000002E-2</v>
      </c>
      <c r="AE1296" s="309">
        <v>1.7999999999999999E-2</v>
      </c>
      <c r="AF1296" s="309">
        <v>3.7999999999999999E-2</v>
      </c>
      <c r="AG1296" s="309">
        <v>0.22</v>
      </c>
      <c r="AH1296" s="309" t="s">
        <v>515</v>
      </c>
      <c r="AI1296" s="309">
        <v>3.9</v>
      </c>
      <c r="AJ1296" s="309">
        <v>3.0000000000000001E-3</v>
      </c>
      <c r="AL1296" s="309"/>
    </row>
    <row r="1297" spans="2:38" ht="15" customHeight="1">
      <c r="B1297" s="462"/>
      <c r="C1297" s="459"/>
      <c r="D1297" s="297" t="s">
        <v>524</v>
      </c>
      <c r="E1297" s="298">
        <v>3</v>
      </c>
      <c r="F1297" s="299">
        <v>0</v>
      </c>
      <c r="G1297" s="299">
        <v>21</v>
      </c>
      <c r="H1297" s="299">
        <v>21</v>
      </c>
      <c r="I1297" s="299">
        <v>25</v>
      </c>
      <c r="J1297" s="299">
        <v>28</v>
      </c>
      <c r="K1297" s="299">
        <v>15</v>
      </c>
      <c r="L1297" s="299">
        <v>0.2</v>
      </c>
      <c r="M1297" s="299">
        <v>1.9</v>
      </c>
      <c r="N1297" s="299">
        <v>2.1</v>
      </c>
      <c r="O1297" s="299"/>
      <c r="P1297" s="299" t="s">
        <v>493</v>
      </c>
      <c r="Q1297" s="299">
        <v>3.3</v>
      </c>
      <c r="R1297" s="299">
        <v>7.7</v>
      </c>
      <c r="S1297" s="300">
        <v>39</v>
      </c>
      <c r="W1297" s="309"/>
      <c r="X1297" s="309"/>
      <c r="AB1297" s="309"/>
      <c r="AC1297" s="309">
        <v>21</v>
      </c>
      <c r="AD1297" s="309">
        <v>2.8000000000000001E-2</v>
      </c>
      <c r="AE1297" s="309">
        <v>2.5000000000000001E-2</v>
      </c>
      <c r="AF1297" s="309">
        <v>2.5999999999999999E-2</v>
      </c>
      <c r="AG1297" s="309">
        <v>0.18</v>
      </c>
      <c r="AH1297" s="309" t="s">
        <v>515</v>
      </c>
      <c r="AI1297" s="309">
        <v>3.3</v>
      </c>
      <c r="AJ1297" s="309">
        <v>2E-3</v>
      </c>
      <c r="AL1297" s="309"/>
    </row>
    <row r="1298" spans="2:38" ht="15" customHeight="1">
      <c r="B1298" s="462"/>
      <c r="C1298" s="459"/>
      <c r="D1298" s="297" t="s">
        <v>525</v>
      </c>
      <c r="E1298" s="298">
        <v>2</v>
      </c>
      <c r="F1298" s="299">
        <v>0</v>
      </c>
      <c r="G1298" s="299">
        <v>23</v>
      </c>
      <c r="H1298" s="299">
        <v>23</v>
      </c>
      <c r="I1298" s="299">
        <v>16</v>
      </c>
      <c r="J1298" s="299">
        <v>33</v>
      </c>
      <c r="K1298" s="299">
        <v>25</v>
      </c>
      <c r="L1298" s="299">
        <v>0.14000000000000001</v>
      </c>
      <c r="M1298" s="299">
        <v>1.91</v>
      </c>
      <c r="N1298" s="299">
        <v>2.0499999999999998</v>
      </c>
      <c r="O1298" s="299"/>
      <c r="P1298" s="299" t="s">
        <v>493</v>
      </c>
      <c r="Q1298" s="299">
        <v>1.6</v>
      </c>
      <c r="R1298" s="299">
        <v>4.5</v>
      </c>
      <c r="S1298" s="300">
        <v>50</v>
      </c>
      <c r="W1298" s="309"/>
      <c r="X1298" s="309"/>
      <c r="AB1298" s="309"/>
      <c r="AC1298" s="309">
        <v>14</v>
      </c>
      <c r="AD1298" s="309">
        <v>0.02</v>
      </c>
      <c r="AE1298" s="309">
        <v>3.1E-2</v>
      </c>
      <c r="AF1298" s="309">
        <v>2.1999999999999999E-2</v>
      </c>
      <c r="AG1298" s="309">
        <v>0.13</v>
      </c>
      <c r="AH1298" s="309" t="s">
        <v>515</v>
      </c>
      <c r="AI1298" s="309">
        <v>3</v>
      </c>
      <c r="AJ1298" s="309">
        <v>3.0000000000000001E-3</v>
      </c>
      <c r="AL1298" s="309"/>
    </row>
    <row r="1299" spans="2:38" ht="15" customHeight="1">
      <c r="B1299" s="462"/>
      <c r="C1299" s="459"/>
      <c r="D1299" s="297" t="s">
        <v>526</v>
      </c>
      <c r="E1299" s="298">
        <v>1</v>
      </c>
      <c r="F1299" s="299">
        <v>0</v>
      </c>
      <c r="G1299" s="299">
        <v>24</v>
      </c>
      <c r="H1299" s="299">
        <v>24</v>
      </c>
      <c r="I1299" s="299">
        <v>13</v>
      </c>
      <c r="J1299" s="299">
        <v>33</v>
      </c>
      <c r="K1299" s="299">
        <v>31</v>
      </c>
      <c r="L1299" s="299">
        <v>0.18</v>
      </c>
      <c r="M1299" s="299">
        <v>1.95</v>
      </c>
      <c r="N1299" s="299">
        <v>2.13</v>
      </c>
      <c r="O1299" s="299"/>
      <c r="P1299" s="299" t="s">
        <v>498</v>
      </c>
      <c r="Q1299" s="299">
        <v>2.2999999999999998</v>
      </c>
      <c r="R1299" s="299">
        <v>4.4000000000000004</v>
      </c>
      <c r="S1299" s="300">
        <v>54</v>
      </c>
      <c r="W1299" s="309"/>
      <c r="X1299" s="309"/>
      <c r="AB1299" s="309"/>
      <c r="AC1299" s="309">
        <v>17</v>
      </c>
      <c r="AD1299" s="309">
        <v>2.7E-2</v>
      </c>
      <c r="AE1299" s="309">
        <v>3.2000000000000001E-2</v>
      </c>
      <c r="AF1299" s="309">
        <v>2.4E-2</v>
      </c>
      <c r="AG1299" s="309">
        <v>0.14000000000000001</v>
      </c>
      <c r="AH1299" s="309" t="s">
        <v>515</v>
      </c>
      <c r="AI1299" s="309">
        <v>3</v>
      </c>
      <c r="AJ1299" s="309">
        <v>3.0000000000000001E-3</v>
      </c>
      <c r="AL1299" s="309"/>
    </row>
    <row r="1300" spans="2:38" ht="15" customHeight="1">
      <c r="B1300" s="462"/>
      <c r="C1300" s="459"/>
      <c r="D1300" s="297" t="s">
        <v>527</v>
      </c>
      <c r="E1300" s="298">
        <v>1</v>
      </c>
      <c r="F1300" s="299">
        <v>0</v>
      </c>
      <c r="G1300" s="299">
        <v>22</v>
      </c>
      <c r="H1300" s="299">
        <v>22</v>
      </c>
      <c r="I1300" s="299">
        <v>14</v>
      </c>
      <c r="J1300" s="299">
        <v>34</v>
      </c>
      <c r="K1300" s="299">
        <v>24</v>
      </c>
      <c r="L1300" s="299">
        <v>0.18</v>
      </c>
      <c r="M1300" s="299">
        <v>1.98</v>
      </c>
      <c r="N1300" s="299">
        <v>2.16</v>
      </c>
      <c r="O1300" s="299"/>
      <c r="P1300" s="299" t="s">
        <v>506</v>
      </c>
      <c r="Q1300" s="299">
        <v>1.2</v>
      </c>
      <c r="R1300" s="299">
        <v>3.8</v>
      </c>
      <c r="S1300" s="300">
        <v>56</v>
      </c>
      <c r="W1300" s="309"/>
      <c r="X1300" s="309"/>
      <c r="AB1300" s="309"/>
      <c r="AC1300" s="309">
        <v>24</v>
      </c>
      <c r="AD1300" s="309">
        <v>2.9000000000000001E-2</v>
      </c>
      <c r="AE1300" s="309">
        <v>0.02</v>
      </c>
      <c r="AF1300" s="309">
        <v>2.7E-2</v>
      </c>
      <c r="AG1300" s="309">
        <v>0.18</v>
      </c>
      <c r="AH1300" s="309" t="s">
        <v>515</v>
      </c>
      <c r="AI1300" s="309">
        <v>1.6</v>
      </c>
      <c r="AJ1300" s="309">
        <v>2E-3</v>
      </c>
      <c r="AL1300" s="309"/>
    </row>
    <row r="1301" spans="2:38" ht="15" customHeight="1">
      <c r="B1301" s="462"/>
      <c r="C1301" s="459"/>
      <c r="D1301" s="297" t="s">
        <v>528</v>
      </c>
      <c r="E1301" s="298">
        <v>1</v>
      </c>
      <c r="F1301" s="299">
        <v>0</v>
      </c>
      <c r="G1301" s="299">
        <v>18</v>
      </c>
      <c r="H1301" s="299">
        <v>18</v>
      </c>
      <c r="I1301" s="299">
        <v>17</v>
      </c>
      <c r="J1301" s="299">
        <v>23</v>
      </c>
      <c r="K1301" s="299">
        <v>17</v>
      </c>
      <c r="L1301" s="299">
        <v>0.19</v>
      </c>
      <c r="M1301" s="299">
        <v>1.99</v>
      </c>
      <c r="N1301" s="299">
        <v>2.1800000000000002</v>
      </c>
      <c r="O1301" s="299"/>
      <c r="P1301" s="299" t="s">
        <v>498</v>
      </c>
      <c r="Q1301" s="299">
        <v>1.2</v>
      </c>
      <c r="R1301" s="299">
        <v>1.7</v>
      </c>
      <c r="S1301" s="300">
        <v>63</v>
      </c>
      <c r="W1301" s="309"/>
      <c r="X1301" s="309"/>
      <c r="AB1301" s="309"/>
      <c r="AC1301" s="309">
        <v>36</v>
      </c>
      <c r="AD1301" s="309">
        <v>3.5999999999999997E-2</v>
      </c>
      <c r="AE1301" s="309">
        <v>1.0999999999999999E-2</v>
      </c>
      <c r="AF1301" s="309">
        <v>3.4000000000000002E-2</v>
      </c>
      <c r="AG1301" s="309">
        <v>0.24</v>
      </c>
      <c r="AH1301" s="309" t="s">
        <v>515</v>
      </c>
      <c r="AI1301" s="309">
        <v>0.5</v>
      </c>
      <c r="AJ1301" s="309">
        <v>2E-3</v>
      </c>
      <c r="AL1301" s="309"/>
    </row>
    <row r="1302" spans="2:38" ht="15" customHeight="1">
      <c r="B1302" s="462"/>
      <c r="C1302" s="460"/>
      <c r="D1302" s="297" t="s">
        <v>529</v>
      </c>
      <c r="E1302" s="298">
        <v>1</v>
      </c>
      <c r="F1302" s="299">
        <v>0</v>
      </c>
      <c r="G1302" s="299">
        <v>15</v>
      </c>
      <c r="H1302" s="299">
        <v>15</v>
      </c>
      <c r="I1302" s="299">
        <v>19</v>
      </c>
      <c r="J1302" s="299">
        <v>13</v>
      </c>
      <c r="K1302" s="299">
        <v>12</v>
      </c>
      <c r="L1302" s="299">
        <v>0.18</v>
      </c>
      <c r="M1302" s="299">
        <v>2</v>
      </c>
      <c r="N1302" s="299">
        <v>2.1800000000000002</v>
      </c>
      <c r="O1302" s="299"/>
      <c r="P1302" s="299" t="s">
        <v>498</v>
      </c>
      <c r="Q1302" s="299">
        <v>1.9</v>
      </c>
      <c r="R1302" s="299">
        <v>-0.6</v>
      </c>
      <c r="S1302" s="300">
        <v>65</v>
      </c>
      <c r="W1302" s="309"/>
      <c r="X1302" s="309"/>
      <c r="AB1302" s="309"/>
      <c r="AC1302" s="309">
        <v>15</v>
      </c>
      <c r="AD1302" s="309">
        <v>2.8000000000000001E-2</v>
      </c>
      <c r="AE1302" s="309">
        <v>2.5000000000000001E-2</v>
      </c>
      <c r="AF1302" s="309">
        <v>2.1000000000000001E-2</v>
      </c>
      <c r="AG1302" s="309">
        <v>0.2</v>
      </c>
      <c r="AH1302" s="309" t="s">
        <v>493</v>
      </c>
      <c r="AI1302" s="309">
        <v>3.3</v>
      </c>
      <c r="AJ1302" s="309">
        <v>3.0000000000000001E-3</v>
      </c>
      <c r="AL1302" s="309"/>
    </row>
    <row r="1303" spans="2:38" ht="15" customHeight="1">
      <c r="B1303" s="462"/>
      <c r="C1303" s="458">
        <v>42763</v>
      </c>
      <c r="D1303" s="297" t="s">
        <v>492</v>
      </c>
      <c r="E1303" s="298">
        <v>1</v>
      </c>
      <c r="F1303" s="299">
        <v>0</v>
      </c>
      <c r="G1303" s="299">
        <v>11</v>
      </c>
      <c r="H1303" s="299">
        <v>11</v>
      </c>
      <c r="I1303" s="299">
        <v>21</v>
      </c>
      <c r="J1303" s="299">
        <v>12</v>
      </c>
      <c r="K1303" s="299">
        <v>12</v>
      </c>
      <c r="L1303" s="299">
        <v>0.13</v>
      </c>
      <c r="M1303" s="299">
        <v>2.0499999999999998</v>
      </c>
      <c r="N1303" s="299">
        <v>2.1800000000000002</v>
      </c>
      <c r="O1303" s="299"/>
      <c r="P1303" s="299" t="s">
        <v>493</v>
      </c>
      <c r="Q1303" s="299">
        <v>2.7</v>
      </c>
      <c r="R1303" s="299">
        <v>-1.3</v>
      </c>
      <c r="S1303" s="300">
        <v>61</v>
      </c>
      <c r="W1303" s="309"/>
      <c r="AB1303" s="309"/>
      <c r="AC1303" s="309">
        <v>25</v>
      </c>
      <c r="AD1303" s="309">
        <v>3.3000000000000002E-2</v>
      </c>
      <c r="AE1303" s="309">
        <v>1.6E-2</v>
      </c>
      <c r="AF1303" s="309">
        <v>2.3E-2</v>
      </c>
      <c r="AG1303" s="309">
        <v>0.14000000000000001</v>
      </c>
      <c r="AH1303" s="309" t="s">
        <v>493</v>
      </c>
      <c r="AI1303" s="309">
        <v>1.6</v>
      </c>
      <c r="AJ1303" s="309">
        <v>2E-3</v>
      </c>
      <c r="AL1303" s="309"/>
    </row>
    <row r="1304" spans="2:38" ht="15" customHeight="1">
      <c r="B1304" s="462"/>
      <c r="C1304" s="459"/>
      <c r="D1304" s="297" t="s">
        <v>495</v>
      </c>
      <c r="E1304" s="298">
        <v>1</v>
      </c>
      <c r="F1304" s="299">
        <v>0</v>
      </c>
      <c r="G1304" s="299">
        <v>7</v>
      </c>
      <c r="H1304" s="299">
        <v>7</v>
      </c>
      <c r="I1304" s="299">
        <v>22</v>
      </c>
      <c r="J1304" s="299">
        <v>8</v>
      </c>
      <c r="K1304" s="299">
        <v>11</v>
      </c>
      <c r="L1304" s="299">
        <v>0.12</v>
      </c>
      <c r="M1304" s="299">
        <v>2.0699999999999998</v>
      </c>
      <c r="N1304" s="299">
        <v>2.19</v>
      </c>
      <c r="O1304" s="299"/>
      <c r="P1304" s="299" t="s">
        <v>506</v>
      </c>
      <c r="Q1304" s="299">
        <v>2</v>
      </c>
      <c r="R1304" s="299">
        <v>0.1</v>
      </c>
      <c r="S1304" s="300">
        <v>62</v>
      </c>
      <c r="W1304" s="309"/>
      <c r="X1304" s="309"/>
      <c r="AB1304" s="309"/>
      <c r="AC1304" s="309">
        <v>31</v>
      </c>
      <c r="AD1304" s="309">
        <v>3.3000000000000002E-2</v>
      </c>
      <c r="AE1304" s="309">
        <v>1.2999999999999999E-2</v>
      </c>
      <c r="AF1304" s="309">
        <v>2.4E-2</v>
      </c>
      <c r="AG1304" s="309">
        <v>0.18</v>
      </c>
      <c r="AH1304" s="309" t="s">
        <v>498</v>
      </c>
      <c r="AI1304" s="309">
        <v>2.2999999999999998</v>
      </c>
      <c r="AJ1304" s="309">
        <v>1E-3</v>
      </c>
      <c r="AL1304" s="309"/>
    </row>
    <row r="1305" spans="2:38" ht="15" customHeight="1">
      <c r="B1305" s="462"/>
      <c r="C1305" s="459"/>
      <c r="D1305" s="297" t="s">
        <v>497</v>
      </c>
      <c r="E1305" s="298">
        <v>1</v>
      </c>
      <c r="F1305" s="299">
        <v>0</v>
      </c>
      <c r="G1305" s="299">
        <v>5</v>
      </c>
      <c r="H1305" s="299">
        <v>5</v>
      </c>
      <c r="I1305" s="299">
        <v>25</v>
      </c>
      <c r="J1305" s="299">
        <v>11</v>
      </c>
      <c r="K1305" s="299">
        <v>3</v>
      </c>
      <c r="L1305" s="299">
        <v>0.1</v>
      </c>
      <c r="M1305" s="299">
        <v>2.04</v>
      </c>
      <c r="N1305" s="299">
        <v>2.14</v>
      </c>
      <c r="O1305" s="299"/>
      <c r="P1305" s="299" t="s">
        <v>506</v>
      </c>
      <c r="Q1305" s="299">
        <v>2.9</v>
      </c>
      <c r="R1305" s="299">
        <v>2.1</v>
      </c>
      <c r="S1305" s="300">
        <v>72</v>
      </c>
      <c r="W1305" s="309"/>
      <c r="X1305" s="309"/>
      <c r="AB1305" s="309"/>
      <c r="AC1305" s="309">
        <v>24</v>
      </c>
      <c r="AD1305" s="309">
        <v>3.4000000000000002E-2</v>
      </c>
      <c r="AE1305" s="309">
        <v>1.4E-2</v>
      </c>
      <c r="AF1305" s="309">
        <v>2.1999999999999999E-2</v>
      </c>
      <c r="AG1305" s="309">
        <v>0.18</v>
      </c>
      <c r="AH1305" s="309" t="s">
        <v>506</v>
      </c>
      <c r="AI1305" s="309">
        <v>1.2</v>
      </c>
      <c r="AJ1305" s="309">
        <v>1E-3</v>
      </c>
      <c r="AL1305" s="309"/>
    </row>
    <row r="1306" spans="2:38" ht="15" customHeight="1">
      <c r="B1306" s="462"/>
      <c r="C1306" s="459"/>
      <c r="D1306" s="297" t="s">
        <v>500</v>
      </c>
      <c r="E1306" s="298">
        <v>1</v>
      </c>
      <c r="F1306" s="299">
        <v>0</v>
      </c>
      <c r="G1306" s="299">
        <v>4</v>
      </c>
      <c r="H1306" s="299">
        <v>4</v>
      </c>
      <c r="I1306" s="299">
        <v>25</v>
      </c>
      <c r="J1306" s="299">
        <v>6</v>
      </c>
      <c r="K1306" s="299">
        <v>2</v>
      </c>
      <c r="L1306" s="299">
        <v>0.08</v>
      </c>
      <c r="M1306" s="299">
        <v>2.04</v>
      </c>
      <c r="N1306" s="299">
        <v>2.12</v>
      </c>
      <c r="O1306" s="299"/>
      <c r="P1306" s="299" t="s">
        <v>506</v>
      </c>
      <c r="Q1306" s="299">
        <v>2.7</v>
      </c>
      <c r="R1306" s="299">
        <v>1.2</v>
      </c>
      <c r="S1306" s="300">
        <v>68</v>
      </c>
      <c r="W1306" s="309"/>
      <c r="X1306" s="309"/>
      <c r="AB1306" s="309"/>
      <c r="AC1306" s="309">
        <v>17</v>
      </c>
      <c r="AD1306" s="309">
        <v>2.3E-2</v>
      </c>
      <c r="AE1306" s="309">
        <v>1.7000000000000001E-2</v>
      </c>
      <c r="AF1306" s="309">
        <v>1.7999999999999999E-2</v>
      </c>
      <c r="AG1306" s="309">
        <v>0.19</v>
      </c>
      <c r="AH1306" s="309" t="s">
        <v>498</v>
      </c>
      <c r="AI1306" s="309">
        <v>1.2</v>
      </c>
      <c r="AJ1306" s="309">
        <v>1E-3</v>
      </c>
      <c r="AL1306" s="309"/>
    </row>
    <row r="1307" spans="2:38" ht="15" customHeight="1">
      <c r="B1307" s="462"/>
      <c r="C1307" s="459"/>
      <c r="D1307" s="297" t="s">
        <v>503</v>
      </c>
      <c r="E1307" s="298">
        <v>1</v>
      </c>
      <c r="F1307" s="299">
        <v>0</v>
      </c>
      <c r="G1307" s="299">
        <v>4</v>
      </c>
      <c r="H1307" s="299">
        <v>4</v>
      </c>
      <c r="I1307" s="299">
        <v>24</v>
      </c>
      <c r="J1307" s="299">
        <v>9</v>
      </c>
      <c r="K1307" s="299">
        <v>0</v>
      </c>
      <c r="L1307" s="299">
        <v>0.08</v>
      </c>
      <c r="M1307" s="299">
        <v>1.99</v>
      </c>
      <c r="N1307" s="299">
        <v>2.0699999999999998</v>
      </c>
      <c r="O1307" s="299"/>
      <c r="P1307" s="299" t="s">
        <v>493</v>
      </c>
      <c r="Q1307" s="299">
        <v>1.8</v>
      </c>
      <c r="R1307" s="299">
        <v>-0.6</v>
      </c>
      <c r="S1307" s="300">
        <v>65</v>
      </c>
      <c r="W1307" s="309"/>
      <c r="X1307" s="309"/>
      <c r="AB1307" s="309"/>
      <c r="AC1307" s="309">
        <v>12</v>
      </c>
      <c r="AD1307" s="309">
        <v>1.2999999999999999E-2</v>
      </c>
      <c r="AE1307" s="309">
        <v>1.9E-2</v>
      </c>
      <c r="AF1307" s="309">
        <v>1.4999999999999999E-2</v>
      </c>
      <c r="AG1307" s="309">
        <v>0.18</v>
      </c>
      <c r="AH1307" s="309" t="s">
        <v>498</v>
      </c>
      <c r="AI1307" s="309">
        <v>1.9</v>
      </c>
      <c r="AJ1307" s="309">
        <v>1E-3</v>
      </c>
      <c r="AL1307" s="309"/>
    </row>
    <row r="1308" spans="2:38" ht="15" customHeight="1">
      <c r="B1308" s="462"/>
      <c r="C1308" s="459"/>
      <c r="D1308" s="297" t="s">
        <v>505</v>
      </c>
      <c r="E1308" s="298">
        <v>1</v>
      </c>
      <c r="F1308" s="299">
        <v>0</v>
      </c>
      <c r="G1308" s="299">
        <v>8</v>
      </c>
      <c r="H1308" s="299">
        <v>8</v>
      </c>
      <c r="I1308" s="299">
        <v>19</v>
      </c>
      <c r="J1308" s="299">
        <v>7</v>
      </c>
      <c r="K1308" s="299">
        <v>2</v>
      </c>
      <c r="L1308" s="299">
        <v>0.1</v>
      </c>
      <c r="M1308" s="299">
        <v>1.98</v>
      </c>
      <c r="N1308" s="299">
        <v>2.08</v>
      </c>
      <c r="O1308" s="299"/>
      <c r="P1308" s="299" t="s">
        <v>536</v>
      </c>
      <c r="Q1308" s="299">
        <v>0.2</v>
      </c>
      <c r="R1308" s="299">
        <v>-3</v>
      </c>
      <c r="S1308" s="300">
        <v>75</v>
      </c>
      <c r="W1308" s="309"/>
      <c r="X1308" s="309"/>
      <c r="AB1308" s="309"/>
      <c r="AC1308" s="309">
        <v>12</v>
      </c>
      <c r="AD1308" s="309">
        <v>1.2E-2</v>
      </c>
      <c r="AE1308" s="309">
        <v>2.1000000000000001E-2</v>
      </c>
      <c r="AF1308" s="309">
        <v>1.0999999999999999E-2</v>
      </c>
      <c r="AG1308" s="309">
        <v>0.13</v>
      </c>
      <c r="AH1308" s="309" t="s">
        <v>493</v>
      </c>
      <c r="AI1308" s="309">
        <v>2.7</v>
      </c>
      <c r="AJ1308" s="309">
        <v>1E-3</v>
      </c>
      <c r="AL1308" s="309"/>
    </row>
    <row r="1309" spans="2:38" ht="15" customHeight="1">
      <c r="B1309" s="462"/>
      <c r="C1309" s="459"/>
      <c r="D1309" s="297" t="s">
        <v>508</v>
      </c>
      <c r="E1309" s="298">
        <v>1</v>
      </c>
      <c r="F1309" s="299">
        <v>1</v>
      </c>
      <c r="G1309" s="299">
        <v>16</v>
      </c>
      <c r="H1309" s="299">
        <v>17</v>
      </c>
      <c r="I1309" s="299">
        <v>8</v>
      </c>
      <c r="J1309" s="299">
        <v>9</v>
      </c>
      <c r="K1309" s="299">
        <v>3</v>
      </c>
      <c r="L1309" s="299">
        <v>0.1</v>
      </c>
      <c r="M1309" s="299">
        <v>1.98</v>
      </c>
      <c r="N1309" s="299">
        <v>2.08</v>
      </c>
      <c r="O1309" s="299"/>
      <c r="P1309" s="299" t="s">
        <v>536</v>
      </c>
      <c r="Q1309" s="299">
        <v>0</v>
      </c>
      <c r="R1309" s="299">
        <v>-4.5</v>
      </c>
      <c r="S1309" s="300">
        <v>77</v>
      </c>
      <c r="W1309" s="309"/>
      <c r="X1309" s="309"/>
      <c r="AB1309" s="309"/>
      <c r="AC1309" s="309">
        <v>11</v>
      </c>
      <c r="AD1309" s="309">
        <v>8.0000000000000002E-3</v>
      </c>
      <c r="AE1309" s="309">
        <v>2.1999999999999999E-2</v>
      </c>
      <c r="AF1309" s="309">
        <v>7.0000000000000001E-3</v>
      </c>
      <c r="AG1309" s="309">
        <v>0.12</v>
      </c>
      <c r="AH1309" s="309" t="s">
        <v>506</v>
      </c>
      <c r="AI1309" s="309">
        <v>2</v>
      </c>
      <c r="AJ1309" s="309">
        <v>1E-3</v>
      </c>
      <c r="AL1309" s="309"/>
    </row>
    <row r="1310" spans="2:38" ht="15" customHeight="1">
      <c r="B1310" s="462"/>
      <c r="C1310" s="459"/>
      <c r="D1310" s="297" t="s">
        <v>510</v>
      </c>
      <c r="E1310" s="298">
        <v>1</v>
      </c>
      <c r="F1310" s="299">
        <v>8</v>
      </c>
      <c r="G1310" s="299">
        <v>21</v>
      </c>
      <c r="H1310" s="299">
        <v>29</v>
      </c>
      <c r="I1310" s="299">
        <v>4</v>
      </c>
      <c r="J1310" s="299">
        <v>14</v>
      </c>
      <c r="K1310" s="299">
        <v>15</v>
      </c>
      <c r="L1310" s="299">
        <v>0.12</v>
      </c>
      <c r="M1310" s="299">
        <v>2.04</v>
      </c>
      <c r="N1310" s="299">
        <v>2.16</v>
      </c>
      <c r="O1310" s="299"/>
      <c r="P1310" s="299" t="s">
        <v>498</v>
      </c>
      <c r="Q1310" s="299">
        <v>1.1000000000000001</v>
      </c>
      <c r="R1310" s="299">
        <v>-1.1000000000000001</v>
      </c>
      <c r="S1310" s="300">
        <v>71</v>
      </c>
      <c r="W1310" s="309"/>
      <c r="X1310" s="309"/>
      <c r="AB1310" s="309"/>
      <c r="AC1310" s="309">
        <v>3</v>
      </c>
      <c r="AD1310" s="309">
        <v>1.0999999999999999E-2</v>
      </c>
      <c r="AE1310" s="309">
        <v>2.5000000000000001E-2</v>
      </c>
      <c r="AF1310" s="309">
        <v>5.0000000000000001E-3</v>
      </c>
      <c r="AG1310" s="309">
        <v>0.1</v>
      </c>
      <c r="AH1310" s="309" t="s">
        <v>506</v>
      </c>
      <c r="AI1310" s="309">
        <v>2.9</v>
      </c>
      <c r="AJ1310" s="309">
        <v>1E-3</v>
      </c>
      <c r="AL1310" s="309"/>
    </row>
    <row r="1311" spans="2:38" ht="15" customHeight="1">
      <c r="B1311" s="462"/>
      <c r="C1311" s="459"/>
      <c r="D1311" s="297" t="s">
        <v>511</v>
      </c>
      <c r="E1311" s="298">
        <v>1</v>
      </c>
      <c r="F1311" s="299">
        <v>13</v>
      </c>
      <c r="G1311" s="299">
        <v>24</v>
      </c>
      <c r="H1311" s="299">
        <v>37</v>
      </c>
      <c r="I1311" s="299">
        <v>6</v>
      </c>
      <c r="J1311" s="299">
        <v>41</v>
      </c>
      <c r="K1311" s="299">
        <v>46</v>
      </c>
      <c r="L1311" s="299">
        <v>0.17</v>
      </c>
      <c r="M1311" s="299">
        <v>2.1</v>
      </c>
      <c r="N1311" s="299">
        <v>2.27</v>
      </c>
      <c r="O1311" s="299"/>
      <c r="P1311" s="299" t="s">
        <v>535</v>
      </c>
      <c r="Q1311" s="299">
        <v>0.3</v>
      </c>
      <c r="R1311" s="299">
        <v>4.3</v>
      </c>
      <c r="S1311" s="300">
        <v>53</v>
      </c>
      <c r="W1311" s="309"/>
      <c r="X1311" s="309"/>
      <c r="AB1311" s="309"/>
      <c r="AC1311" s="309">
        <v>2</v>
      </c>
      <c r="AD1311" s="309">
        <v>6.0000000000000001E-3</v>
      </c>
      <c r="AE1311" s="309">
        <v>2.5000000000000001E-2</v>
      </c>
      <c r="AF1311" s="309">
        <v>4.0000000000000001E-3</v>
      </c>
      <c r="AG1311" s="309">
        <v>0.08</v>
      </c>
      <c r="AH1311" s="309" t="s">
        <v>506</v>
      </c>
      <c r="AI1311" s="309">
        <v>2.7</v>
      </c>
      <c r="AJ1311" s="309">
        <v>1E-3</v>
      </c>
      <c r="AL1311" s="309"/>
    </row>
    <row r="1312" spans="2:38" ht="15" customHeight="1" thickBot="1">
      <c r="B1312" s="462"/>
      <c r="C1312" s="459"/>
      <c r="D1312" s="310" t="s">
        <v>512</v>
      </c>
      <c r="E1312" s="311">
        <v>1</v>
      </c>
      <c r="F1312" s="304">
        <v>2</v>
      </c>
      <c r="G1312" s="304">
        <v>12</v>
      </c>
      <c r="H1312" s="304">
        <v>14</v>
      </c>
      <c r="I1312" s="304">
        <v>24</v>
      </c>
      <c r="J1312" s="304">
        <v>25</v>
      </c>
      <c r="K1312" s="304">
        <v>8</v>
      </c>
      <c r="L1312" s="304">
        <v>0.13</v>
      </c>
      <c r="M1312" s="304">
        <v>1.96</v>
      </c>
      <c r="N1312" s="304">
        <v>2.09</v>
      </c>
      <c r="O1312" s="304"/>
      <c r="P1312" s="304" t="s">
        <v>498</v>
      </c>
      <c r="Q1312" s="304">
        <v>2.2999999999999998</v>
      </c>
      <c r="R1312" s="304">
        <v>7</v>
      </c>
      <c r="S1312" s="305">
        <v>41</v>
      </c>
      <c r="W1312" s="309"/>
      <c r="X1312" s="309"/>
      <c r="AB1312" s="309"/>
      <c r="AC1312" s="309">
        <v>0</v>
      </c>
      <c r="AD1312" s="309">
        <v>8.9999999999999993E-3</v>
      </c>
      <c r="AE1312" s="309">
        <v>2.4E-2</v>
      </c>
      <c r="AF1312" s="309">
        <v>4.0000000000000001E-3</v>
      </c>
      <c r="AG1312" s="309">
        <v>0.08</v>
      </c>
      <c r="AH1312" s="309" t="s">
        <v>493</v>
      </c>
      <c r="AI1312" s="309">
        <v>1.8</v>
      </c>
      <c r="AJ1312" s="309">
        <v>1E-3</v>
      </c>
      <c r="AL1312" s="309"/>
    </row>
    <row r="1313" spans="2:38" ht="15" customHeight="1">
      <c r="B1313" s="462" t="s">
        <v>537</v>
      </c>
      <c r="C1313" s="459"/>
      <c r="D1313" s="293" t="s">
        <v>514</v>
      </c>
      <c r="E1313" s="294">
        <v>1</v>
      </c>
      <c r="F1313" s="295">
        <v>0</v>
      </c>
      <c r="G1313" s="295">
        <v>5</v>
      </c>
      <c r="H1313" s="295">
        <v>5</v>
      </c>
      <c r="I1313" s="295">
        <v>34</v>
      </c>
      <c r="J1313" s="295">
        <v>13</v>
      </c>
      <c r="K1313" s="295">
        <v>3</v>
      </c>
      <c r="L1313" s="295">
        <v>0.06</v>
      </c>
      <c r="M1313" s="295">
        <v>1.91</v>
      </c>
      <c r="N1313" s="295">
        <v>1.97</v>
      </c>
      <c r="O1313" s="295"/>
      <c r="P1313" s="295" t="s">
        <v>531</v>
      </c>
      <c r="Q1313" s="295">
        <v>0.7</v>
      </c>
      <c r="R1313" s="295">
        <v>8.6999999999999993</v>
      </c>
      <c r="S1313" s="296">
        <v>34</v>
      </c>
      <c r="W1313" s="309"/>
      <c r="X1313" s="309"/>
      <c r="AB1313" s="309"/>
      <c r="AC1313" s="309">
        <v>2</v>
      </c>
      <c r="AD1313" s="309">
        <v>7.0000000000000001E-3</v>
      </c>
      <c r="AE1313" s="309">
        <v>1.9E-2</v>
      </c>
      <c r="AF1313" s="309">
        <v>8.0000000000000002E-3</v>
      </c>
      <c r="AG1313" s="309">
        <v>0.1</v>
      </c>
      <c r="AH1313" s="309" t="s">
        <v>536</v>
      </c>
      <c r="AI1313" s="309">
        <v>0.2</v>
      </c>
      <c r="AJ1313" s="309">
        <v>1E-3</v>
      </c>
      <c r="AL1313" s="309"/>
    </row>
    <row r="1314" spans="2:38" ht="15" customHeight="1">
      <c r="B1314" s="462"/>
      <c r="C1314" s="459"/>
      <c r="D1314" s="297" t="s">
        <v>516</v>
      </c>
      <c r="E1314" s="298">
        <v>1</v>
      </c>
      <c r="F1314" s="299">
        <v>0</v>
      </c>
      <c r="G1314" s="299">
        <v>4</v>
      </c>
      <c r="H1314" s="299">
        <v>4</v>
      </c>
      <c r="I1314" s="299">
        <v>37</v>
      </c>
      <c r="J1314" s="299">
        <v>15</v>
      </c>
      <c r="K1314" s="299">
        <v>1</v>
      </c>
      <c r="L1314" s="299">
        <v>0.06</v>
      </c>
      <c r="M1314" s="299">
        <v>1.9</v>
      </c>
      <c r="N1314" s="299">
        <v>1.96</v>
      </c>
      <c r="O1314" s="299"/>
      <c r="P1314" s="299" t="s">
        <v>531</v>
      </c>
      <c r="Q1314" s="299">
        <v>1.7</v>
      </c>
      <c r="R1314" s="299">
        <v>9.9</v>
      </c>
      <c r="S1314" s="300">
        <v>29</v>
      </c>
      <c r="W1314" s="309"/>
      <c r="X1314" s="309"/>
      <c r="AB1314" s="309"/>
      <c r="AC1314" s="309">
        <v>3</v>
      </c>
      <c r="AD1314" s="309">
        <v>8.9999999999999993E-3</v>
      </c>
      <c r="AE1314" s="309">
        <v>8.0000000000000002E-3</v>
      </c>
      <c r="AF1314" s="309">
        <v>1.7000000000000001E-2</v>
      </c>
      <c r="AG1314" s="309">
        <v>0.1</v>
      </c>
      <c r="AH1314" s="309" t="s">
        <v>536</v>
      </c>
      <c r="AI1314" s="309">
        <v>0</v>
      </c>
      <c r="AJ1314" s="309">
        <v>1E-3</v>
      </c>
      <c r="AL1314" s="309"/>
    </row>
    <row r="1315" spans="2:38" ht="15" customHeight="1">
      <c r="B1315" s="462"/>
      <c r="C1315" s="459"/>
      <c r="D1315" s="297" t="s">
        <v>517</v>
      </c>
      <c r="E1315" s="298">
        <v>1</v>
      </c>
      <c r="F1315" s="299">
        <v>0</v>
      </c>
      <c r="G1315" s="299">
        <v>3</v>
      </c>
      <c r="H1315" s="299">
        <v>3</v>
      </c>
      <c r="I1315" s="299">
        <v>38</v>
      </c>
      <c r="J1315" s="299">
        <v>13</v>
      </c>
      <c r="K1315" s="299">
        <v>-3</v>
      </c>
      <c r="L1315" s="299">
        <v>0.06</v>
      </c>
      <c r="M1315" s="299">
        <v>1.89</v>
      </c>
      <c r="N1315" s="299">
        <v>1.95</v>
      </c>
      <c r="O1315" s="299"/>
      <c r="P1315" s="299" t="s">
        <v>530</v>
      </c>
      <c r="Q1315" s="299">
        <v>0.9</v>
      </c>
      <c r="R1315" s="299">
        <v>10.4</v>
      </c>
      <c r="S1315" s="300">
        <v>28</v>
      </c>
      <c r="W1315" s="309"/>
      <c r="X1315" s="309"/>
      <c r="AB1315" s="309"/>
      <c r="AC1315" s="309">
        <v>15</v>
      </c>
      <c r="AD1315" s="309">
        <v>1.4E-2</v>
      </c>
      <c r="AE1315" s="309">
        <v>4.0000000000000001E-3</v>
      </c>
      <c r="AF1315" s="309">
        <v>2.9000000000000001E-2</v>
      </c>
      <c r="AG1315" s="309">
        <v>0.12</v>
      </c>
      <c r="AH1315" s="309" t="s">
        <v>498</v>
      </c>
      <c r="AI1315" s="309">
        <v>1.1000000000000001</v>
      </c>
      <c r="AJ1315" s="309">
        <v>1E-3</v>
      </c>
      <c r="AL1315" s="309"/>
    </row>
    <row r="1316" spans="2:38" ht="15" customHeight="1">
      <c r="B1316" s="462"/>
      <c r="C1316" s="459"/>
      <c r="D1316" s="297" t="s">
        <v>519</v>
      </c>
      <c r="E1316" s="298">
        <v>1</v>
      </c>
      <c r="F1316" s="299">
        <v>0</v>
      </c>
      <c r="G1316" s="299">
        <v>4</v>
      </c>
      <c r="H1316" s="299">
        <v>4</v>
      </c>
      <c r="I1316" s="299">
        <v>41</v>
      </c>
      <c r="J1316" s="299">
        <v>10</v>
      </c>
      <c r="K1316" s="299">
        <v>3</v>
      </c>
      <c r="L1316" s="299">
        <v>7.0000000000000007E-2</v>
      </c>
      <c r="M1316" s="299">
        <v>1.89</v>
      </c>
      <c r="N1316" s="299">
        <v>1.96</v>
      </c>
      <c r="O1316" s="299"/>
      <c r="P1316" s="299" t="s">
        <v>530</v>
      </c>
      <c r="Q1316" s="299">
        <v>0.8</v>
      </c>
      <c r="R1316" s="299">
        <v>10.6</v>
      </c>
      <c r="S1316" s="300">
        <v>27</v>
      </c>
      <c r="W1316" s="309"/>
      <c r="X1316" s="309"/>
      <c r="AB1316" s="309"/>
      <c r="AC1316" s="309">
        <v>46</v>
      </c>
      <c r="AD1316" s="309">
        <v>4.1000000000000002E-2</v>
      </c>
      <c r="AE1316" s="309">
        <v>6.0000000000000001E-3</v>
      </c>
      <c r="AF1316" s="309">
        <v>3.6999999999999998E-2</v>
      </c>
      <c r="AG1316" s="309">
        <v>0.17</v>
      </c>
      <c r="AH1316" s="309" t="s">
        <v>535</v>
      </c>
      <c r="AI1316" s="309">
        <v>0.3</v>
      </c>
      <c r="AJ1316" s="309">
        <v>1E-3</v>
      </c>
      <c r="AL1316" s="309"/>
    </row>
    <row r="1317" spans="2:38" ht="15" customHeight="1">
      <c r="B1317" s="462"/>
      <c r="C1317" s="459"/>
      <c r="D1317" s="297" t="s">
        <v>520</v>
      </c>
      <c r="E1317" s="298">
        <v>1</v>
      </c>
      <c r="F1317" s="299">
        <v>0</v>
      </c>
      <c r="G1317" s="299">
        <v>4</v>
      </c>
      <c r="H1317" s="299">
        <v>4</v>
      </c>
      <c r="I1317" s="299">
        <v>41</v>
      </c>
      <c r="J1317" s="299">
        <v>11</v>
      </c>
      <c r="K1317" s="299">
        <v>6</v>
      </c>
      <c r="L1317" s="299">
        <v>0.08</v>
      </c>
      <c r="M1317" s="299">
        <v>1.87</v>
      </c>
      <c r="N1317" s="299">
        <v>1.95</v>
      </c>
      <c r="O1317" s="299"/>
      <c r="P1317" s="299" t="s">
        <v>539</v>
      </c>
      <c r="Q1317" s="299">
        <v>1.6</v>
      </c>
      <c r="R1317" s="299">
        <v>11.5</v>
      </c>
      <c r="S1317" s="300">
        <v>27</v>
      </c>
      <c r="W1317" s="309"/>
      <c r="X1317" s="309"/>
      <c r="AB1317" s="309"/>
      <c r="AC1317" s="309">
        <v>8</v>
      </c>
      <c r="AD1317" s="309">
        <v>2.5000000000000001E-2</v>
      </c>
      <c r="AE1317" s="309">
        <v>2.4E-2</v>
      </c>
      <c r="AF1317" s="309">
        <v>1.4E-2</v>
      </c>
      <c r="AG1317" s="309">
        <v>0.13</v>
      </c>
      <c r="AH1317" s="309" t="s">
        <v>498</v>
      </c>
      <c r="AI1317" s="309">
        <v>2.2999999999999998</v>
      </c>
      <c r="AJ1317" s="309">
        <v>1E-3</v>
      </c>
      <c r="AL1317" s="309"/>
    </row>
    <row r="1318" spans="2:38" ht="15" customHeight="1">
      <c r="B1318" s="462"/>
      <c r="C1318" s="459"/>
      <c r="D1318" s="297" t="s">
        <v>521</v>
      </c>
      <c r="E1318" s="298">
        <v>1</v>
      </c>
      <c r="F1318" s="299">
        <v>0</v>
      </c>
      <c r="G1318" s="299">
        <v>4</v>
      </c>
      <c r="H1318" s="299">
        <v>4</v>
      </c>
      <c r="I1318" s="299">
        <v>42</v>
      </c>
      <c r="J1318" s="299">
        <v>16</v>
      </c>
      <c r="K1318" s="299">
        <v>4</v>
      </c>
      <c r="L1318" s="299">
        <v>0.06</v>
      </c>
      <c r="M1318" s="299">
        <v>1.87</v>
      </c>
      <c r="N1318" s="299">
        <v>1.93</v>
      </c>
      <c r="O1318" s="299"/>
      <c r="P1318" s="299" t="s">
        <v>518</v>
      </c>
      <c r="Q1318" s="299">
        <v>1.3</v>
      </c>
      <c r="R1318" s="299">
        <v>10.9</v>
      </c>
      <c r="S1318" s="300">
        <v>28</v>
      </c>
      <c r="W1318" s="309"/>
      <c r="X1318" s="309"/>
      <c r="AB1318" s="309"/>
      <c r="AC1318" s="309">
        <v>3</v>
      </c>
      <c r="AD1318" s="309">
        <v>1.2999999999999999E-2</v>
      </c>
      <c r="AE1318" s="309">
        <v>3.4000000000000002E-2</v>
      </c>
      <c r="AF1318" s="309">
        <v>5.0000000000000001E-3</v>
      </c>
      <c r="AG1318" s="309">
        <v>0.06</v>
      </c>
      <c r="AH1318" s="309" t="s">
        <v>531</v>
      </c>
      <c r="AI1318" s="309">
        <v>0.7</v>
      </c>
      <c r="AJ1318" s="309">
        <v>1E-3</v>
      </c>
      <c r="AL1318" s="309"/>
    </row>
    <row r="1319" spans="2:38" ht="15" customHeight="1">
      <c r="B1319" s="462"/>
      <c r="C1319" s="459"/>
      <c r="D1319" s="297" t="s">
        <v>522</v>
      </c>
      <c r="E1319" s="298">
        <v>1</v>
      </c>
      <c r="F1319" s="299">
        <v>0</v>
      </c>
      <c r="G1319" s="299">
        <v>5</v>
      </c>
      <c r="H1319" s="299">
        <v>5</v>
      </c>
      <c r="I1319" s="299">
        <v>41</v>
      </c>
      <c r="J1319" s="299">
        <v>5</v>
      </c>
      <c r="K1319" s="299">
        <v>8</v>
      </c>
      <c r="L1319" s="299">
        <v>0.09</v>
      </c>
      <c r="M1319" s="299">
        <v>1.89</v>
      </c>
      <c r="N1319" s="299">
        <v>1.98</v>
      </c>
      <c r="O1319" s="299"/>
      <c r="P1319" s="299" t="s">
        <v>506</v>
      </c>
      <c r="Q1319" s="299">
        <v>0.9</v>
      </c>
      <c r="R1319" s="299">
        <v>7.4</v>
      </c>
      <c r="S1319" s="300">
        <v>31</v>
      </c>
      <c r="W1319" s="309"/>
      <c r="X1319" s="309"/>
      <c r="AB1319" s="309"/>
      <c r="AC1319" s="309">
        <v>1</v>
      </c>
      <c r="AD1319" s="309">
        <v>1.4999999999999999E-2</v>
      </c>
      <c r="AE1319" s="309">
        <v>3.6999999999999998E-2</v>
      </c>
      <c r="AF1319" s="309">
        <v>4.0000000000000001E-3</v>
      </c>
      <c r="AG1319" s="309">
        <v>0.06</v>
      </c>
      <c r="AH1319" s="309" t="s">
        <v>531</v>
      </c>
      <c r="AI1319" s="309">
        <v>1.7</v>
      </c>
      <c r="AJ1319" s="309">
        <v>1E-3</v>
      </c>
      <c r="AL1319" s="309"/>
    </row>
    <row r="1320" spans="2:38" ht="15" customHeight="1">
      <c r="B1320" s="462"/>
      <c r="C1320" s="459"/>
      <c r="D1320" s="297" t="s">
        <v>523</v>
      </c>
      <c r="E1320" s="298">
        <v>1</v>
      </c>
      <c r="F1320" s="299">
        <v>0</v>
      </c>
      <c r="G1320" s="299">
        <v>22</v>
      </c>
      <c r="H1320" s="299">
        <v>22</v>
      </c>
      <c r="I1320" s="299">
        <v>22</v>
      </c>
      <c r="J1320" s="299">
        <v>11</v>
      </c>
      <c r="K1320" s="299">
        <v>14</v>
      </c>
      <c r="L1320" s="299">
        <v>0.13</v>
      </c>
      <c r="M1320" s="299">
        <v>1.9</v>
      </c>
      <c r="N1320" s="299">
        <v>2.0299999999999998</v>
      </c>
      <c r="O1320" s="299"/>
      <c r="P1320" s="299" t="s">
        <v>506</v>
      </c>
      <c r="Q1320" s="299">
        <v>2.1</v>
      </c>
      <c r="R1320" s="299">
        <v>6.3</v>
      </c>
      <c r="S1320" s="300">
        <v>37</v>
      </c>
      <c r="W1320" s="309"/>
      <c r="X1320" s="309"/>
      <c r="AB1320" s="309"/>
      <c r="AC1320" s="309">
        <v>-3</v>
      </c>
      <c r="AD1320" s="309">
        <v>1.2999999999999999E-2</v>
      </c>
      <c r="AE1320" s="309">
        <v>3.7999999999999999E-2</v>
      </c>
      <c r="AF1320" s="309">
        <v>3.0000000000000001E-3</v>
      </c>
      <c r="AG1320" s="309">
        <v>0.06</v>
      </c>
      <c r="AH1320" s="309" t="s">
        <v>530</v>
      </c>
      <c r="AI1320" s="309">
        <v>0.9</v>
      </c>
      <c r="AJ1320" s="309">
        <v>1E-3</v>
      </c>
      <c r="AL1320" s="309"/>
    </row>
    <row r="1321" spans="2:38" ht="15" customHeight="1">
      <c r="B1321" s="462"/>
      <c r="C1321" s="459"/>
      <c r="D1321" s="297" t="s">
        <v>524</v>
      </c>
      <c r="E1321" s="298">
        <v>1</v>
      </c>
      <c r="F1321" s="299">
        <v>0</v>
      </c>
      <c r="G1321" s="299">
        <v>13</v>
      </c>
      <c r="H1321" s="299">
        <v>13</v>
      </c>
      <c r="I1321" s="299">
        <v>24</v>
      </c>
      <c r="J1321" s="299">
        <v>19</v>
      </c>
      <c r="K1321" s="299">
        <v>15</v>
      </c>
      <c r="L1321" s="299">
        <v>0.11</v>
      </c>
      <c r="M1321" s="299">
        <v>1.9</v>
      </c>
      <c r="N1321" s="299">
        <v>2.0099999999999998</v>
      </c>
      <c r="O1321" s="299"/>
      <c r="P1321" s="299" t="s">
        <v>498</v>
      </c>
      <c r="Q1321" s="299">
        <v>1.7</v>
      </c>
      <c r="R1321" s="299">
        <v>5.3</v>
      </c>
      <c r="S1321" s="300">
        <v>43</v>
      </c>
      <c r="W1321" s="309"/>
      <c r="X1321" s="309"/>
      <c r="AB1321" s="309"/>
      <c r="AC1321" s="309">
        <v>3</v>
      </c>
      <c r="AD1321" s="309">
        <v>0.01</v>
      </c>
      <c r="AE1321" s="309">
        <v>4.1000000000000002E-2</v>
      </c>
      <c r="AF1321" s="309">
        <v>4.0000000000000001E-3</v>
      </c>
      <c r="AG1321" s="309">
        <v>7.0000000000000007E-2</v>
      </c>
      <c r="AH1321" s="309" t="s">
        <v>530</v>
      </c>
      <c r="AI1321" s="309">
        <v>0.8</v>
      </c>
      <c r="AJ1321" s="309">
        <v>1E-3</v>
      </c>
      <c r="AL1321" s="309"/>
    </row>
    <row r="1322" spans="2:38" ht="15" customHeight="1">
      <c r="B1322" s="462"/>
      <c r="C1322" s="459"/>
      <c r="D1322" s="297" t="s">
        <v>525</v>
      </c>
      <c r="E1322" s="298">
        <v>1</v>
      </c>
      <c r="F1322" s="299">
        <v>0</v>
      </c>
      <c r="G1322" s="299">
        <v>8</v>
      </c>
      <c r="H1322" s="299">
        <v>8</v>
      </c>
      <c r="I1322" s="299">
        <v>26</v>
      </c>
      <c r="J1322" s="299">
        <v>15</v>
      </c>
      <c r="K1322" s="299">
        <v>13</v>
      </c>
      <c r="L1322" s="299">
        <v>0.11</v>
      </c>
      <c r="M1322" s="299">
        <v>1.89</v>
      </c>
      <c r="N1322" s="299">
        <v>2</v>
      </c>
      <c r="O1322" s="299"/>
      <c r="P1322" s="299" t="s">
        <v>498</v>
      </c>
      <c r="Q1322" s="299">
        <v>2.5</v>
      </c>
      <c r="R1322" s="299">
        <v>3.4</v>
      </c>
      <c r="S1322" s="300">
        <v>49</v>
      </c>
      <c r="W1322" s="309"/>
      <c r="X1322" s="309"/>
      <c r="AB1322" s="309"/>
      <c r="AC1322" s="309">
        <v>6</v>
      </c>
      <c r="AD1322" s="309">
        <v>1.0999999999999999E-2</v>
      </c>
      <c r="AE1322" s="309">
        <v>4.1000000000000002E-2</v>
      </c>
      <c r="AF1322" s="309">
        <v>4.0000000000000001E-3</v>
      </c>
      <c r="AG1322" s="309">
        <v>0.08</v>
      </c>
      <c r="AH1322" s="309" t="s">
        <v>539</v>
      </c>
      <c r="AI1322" s="309">
        <v>1.6</v>
      </c>
      <c r="AJ1322" s="309">
        <v>1E-3</v>
      </c>
      <c r="AL1322" s="309"/>
    </row>
    <row r="1323" spans="2:38" ht="15" customHeight="1">
      <c r="B1323" s="462"/>
      <c r="C1323" s="459"/>
      <c r="D1323" s="297" t="s">
        <v>526</v>
      </c>
      <c r="E1323" s="298">
        <v>1</v>
      </c>
      <c r="F1323" s="299">
        <v>0</v>
      </c>
      <c r="G1323" s="299">
        <v>6</v>
      </c>
      <c r="H1323" s="299">
        <v>6</v>
      </c>
      <c r="I1323" s="299">
        <v>24</v>
      </c>
      <c r="J1323" s="299">
        <v>7</v>
      </c>
      <c r="K1323" s="299">
        <v>8</v>
      </c>
      <c r="L1323" s="299">
        <v>0.08</v>
      </c>
      <c r="M1323" s="299">
        <v>1.96</v>
      </c>
      <c r="N1323" s="299">
        <v>2.04</v>
      </c>
      <c r="O1323" s="299"/>
      <c r="P1323" s="299" t="s">
        <v>493</v>
      </c>
      <c r="Q1323" s="299">
        <v>2.9</v>
      </c>
      <c r="R1323" s="299">
        <v>2.7</v>
      </c>
      <c r="S1323" s="300">
        <v>52</v>
      </c>
      <c r="W1323" s="309"/>
      <c r="X1323" s="309"/>
      <c r="AB1323" s="309"/>
      <c r="AC1323" s="309">
        <v>4</v>
      </c>
      <c r="AD1323" s="309">
        <v>1.6E-2</v>
      </c>
      <c r="AE1323" s="309">
        <v>4.2000000000000003E-2</v>
      </c>
      <c r="AF1323" s="309">
        <v>4.0000000000000001E-3</v>
      </c>
      <c r="AG1323" s="309">
        <v>0.06</v>
      </c>
      <c r="AH1323" s="309" t="s">
        <v>518</v>
      </c>
      <c r="AI1323" s="309">
        <v>1.3</v>
      </c>
      <c r="AJ1323" s="309">
        <v>1E-3</v>
      </c>
      <c r="AL1323" s="309"/>
    </row>
    <row r="1324" spans="2:38" ht="15" customHeight="1">
      <c r="B1324" s="462"/>
      <c r="C1324" s="459"/>
      <c r="D1324" s="297" t="s">
        <v>527</v>
      </c>
      <c r="E1324" s="298">
        <v>1</v>
      </c>
      <c r="F1324" s="299">
        <v>0</v>
      </c>
      <c r="G1324" s="299">
        <v>5</v>
      </c>
      <c r="H1324" s="299">
        <v>5</v>
      </c>
      <c r="I1324" s="299">
        <v>24</v>
      </c>
      <c r="J1324" s="299">
        <v>9</v>
      </c>
      <c r="K1324" s="299">
        <v>4</v>
      </c>
      <c r="L1324" s="299">
        <v>7.0000000000000007E-2</v>
      </c>
      <c r="M1324" s="299">
        <v>1.92</v>
      </c>
      <c r="N1324" s="299">
        <v>1.99</v>
      </c>
      <c r="O1324" s="299"/>
      <c r="P1324" s="299" t="s">
        <v>498</v>
      </c>
      <c r="Q1324" s="299">
        <v>2.9</v>
      </c>
      <c r="R1324" s="299">
        <v>1.8</v>
      </c>
      <c r="S1324" s="300">
        <v>56</v>
      </c>
      <c r="W1324" s="309"/>
      <c r="X1324" s="309"/>
      <c r="AB1324" s="309"/>
      <c r="AC1324" s="309">
        <v>8</v>
      </c>
      <c r="AD1324" s="309">
        <v>5.0000000000000001E-3</v>
      </c>
      <c r="AE1324" s="309">
        <v>4.1000000000000002E-2</v>
      </c>
      <c r="AF1324" s="309">
        <v>5.0000000000000001E-3</v>
      </c>
      <c r="AG1324" s="309">
        <v>0.09</v>
      </c>
      <c r="AH1324" s="309" t="s">
        <v>506</v>
      </c>
      <c r="AI1324" s="309">
        <v>0.9</v>
      </c>
      <c r="AJ1324" s="309">
        <v>1E-3</v>
      </c>
      <c r="AL1324" s="309"/>
    </row>
    <row r="1325" spans="2:38" ht="15" customHeight="1">
      <c r="B1325" s="462"/>
      <c r="C1325" s="459"/>
      <c r="D1325" s="297" t="s">
        <v>528</v>
      </c>
      <c r="E1325" s="298">
        <v>1</v>
      </c>
      <c r="F1325" s="299">
        <v>0</v>
      </c>
      <c r="G1325" s="299">
        <v>3</v>
      </c>
      <c r="H1325" s="299">
        <v>3</v>
      </c>
      <c r="I1325" s="299">
        <v>23</v>
      </c>
      <c r="J1325" s="299">
        <v>9</v>
      </c>
      <c r="K1325" s="299">
        <v>5</v>
      </c>
      <c r="L1325" s="299">
        <v>7.0000000000000007E-2</v>
      </c>
      <c r="M1325" s="299">
        <v>1.93</v>
      </c>
      <c r="N1325" s="299">
        <v>2</v>
      </c>
      <c r="O1325" s="299"/>
      <c r="P1325" s="299" t="s">
        <v>498</v>
      </c>
      <c r="Q1325" s="299">
        <v>2.6</v>
      </c>
      <c r="R1325" s="299">
        <v>2</v>
      </c>
      <c r="S1325" s="300">
        <v>53</v>
      </c>
      <c r="W1325" s="309"/>
      <c r="X1325" s="309"/>
      <c r="AB1325" s="309"/>
      <c r="AC1325" s="309">
        <v>14</v>
      </c>
      <c r="AD1325" s="309">
        <v>1.0999999999999999E-2</v>
      </c>
      <c r="AE1325" s="309">
        <v>2.1999999999999999E-2</v>
      </c>
      <c r="AF1325" s="309">
        <v>2.1999999999999999E-2</v>
      </c>
      <c r="AG1325" s="309">
        <v>0.13</v>
      </c>
      <c r="AH1325" s="309" t="s">
        <v>506</v>
      </c>
      <c r="AI1325" s="309">
        <v>2.1</v>
      </c>
      <c r="AJ1325" s="309">
        <v>1E-3</v>
      </c>
      <c r="AL1325" s="309"/>
    </row>
    <row r="1326" spans="2:38" ht="15" customHeight="1">
      <c r="B1326" s="462"/>
      <c r="C1326" s="460"/>
      <c r="D1326" s="297" t="s">
        <v>529</v>
      </c>
      <c r="E1326" s="298">
        <v>1</v>
      </c>
      <c r="F1326" s="299">
        <v>0</v>
      </c>
      <c r="G1326" s="299">
        <v>3</v>
      </c>
      <c r="H1326" s="299">
        <v>3</v>
      </c>
      <c r="I1326" s="299">
        <v>23</v>
      </c>
      <c r="J1326" s="299">
        <v>9</v>
      </c>
      <c r="K1326" s="299">
        <v>4</v>
      </c>
      <c r="L1326" s="299">
        <v>7.0000000000000007E-2</v>
      </c>
      <c r="M1326" s="299">
        <v>1.92</v>
      </c>
      <c r="N1326" s="299">
        <v>1.99</v>
      </c>
      <c r="O1326" s="299"/>
      <c r="P1326" s="299" t="s">
        <v>506</v>
      </c>
      <c r="Q1326" s="299">
        <v>2.8</v>
      </c>
      <c r="R1326" s="299">
        <v>0.3</v>
      </c>
      <c r="S1326" s="300">
        <v>55</v>
      </c>
      <c r="W1326" s="309"/>
      <c r="X1326" s="309"/>
      <c r="AB1326" s="309"/>
      <c r="AC1326" s="309">
        <v>15</v>
      </c>
      <c r="AD1326" s="309">
        <v>1.9E-2</v>
      </c>
      <c r="AE1326" s="309">
        <v>2.4E-2</v>
      </c>
      <c r="AF1326" s="309">
        <v>1.2999999999999999E-2</v>
      </c>
      <c r="AG1326" s="309">
        <v>0.11</v>
      </c>
      <c r="AH1326" s="309" t="s">
        <v>498</v>
      </c>
      <c r="AI1326" s="309">
        <v>1.7</v>
      </c>
      <c r="AJ1326" s="309">
        <v>1E-3</v>
      </c>
      <c r="AL1326" s="309"/>
    </row>
    <row r="1327" spans="2:38" ht="15" customHeight="1">
      <c r="B1327" s="462"/>
      <c r="C1327" s="458">
        <v>42764</v>
      </c>
      <c r="D1327" s="297" t="s">
        <v>492</v>
      </c>
      <c r="E1327" s="298">
        <v>1</v>
      </c>
      <c r="F1327" s="299">
        <v>0</v>
      </c>
      <c r="G1327" s="299">
        <v>3</v>
      </c>
      <c r="H1327" s="299">
        <v>3</v>
      </c>
      <c r="I1327" s="299">
        <v>25</v>
      </c>
      <c r="J1327" s="299">
        <v>16</v>
      </c>
      <c r="K1327" s="299">
        <v>9</v>
      </c>
      <c r="L1327" s="299">
        <v>7.0000000000000007E-2</v>
      </c>
      <c r="M1327" s="299">
        <v>1.97</v>
      </c>
      <c r="N1327" s="299">
        <v>2.04</v>
      </c>
      <c r="O1327" s="299"/>
      <c r="P1327" s="299" t="s">
        <v>498</v>
      </c>
      <c r="Q1327" s="299">
        <v>3.2</v>
      </c>
      <c r="R1327" s="299">
        <v>-0.6</v>
      </c>
      <c r="S1327" s="300">
        <v>58</v>
      </c>
      <c r="W1327" s="309"/>
      <c r="AB1327" s="309"/>
      <c r="AC1327" s="309">
        <v>13</v>
      </c>
      <c r="AD1327" s="309">
        <v>1.4999999999999999E-2</v>
      </c>
      <c r="AE1327" s="309">
        <v>2.5999999999999999E-2</v>
      </c>
      <c r="AF1327" s="309">
        <v>8.0000000000000002E-3</v>
      </c>
      <c r="AG1327" s="309">
        <v>0.11</v>
      </c>
      <c r="AH1327" s="309" t="s">
        <v>498</v>
      </c>
      <c r="AI1327" s="309">
        <v>2.5</v>
      </c>
      <c r="AJ1327" s="309">
        <v>1E-3</v>
      </c>
      <c r="AL1327" s="309"/>
    </row>
    <row r="1328" spans="2:38" ht="15" customHeight="1">
      <c r="B1328" s="462"/>
      <c r="C1328" s="459"/>
      <c r="D1328" s="297" t="s">
        <v>495</v>
      </c>
      <c r="E1328" s="298">
        <v>1</v>
      </c>
      <c r="F1328" s="299">
        <v>0</v>
      </c>
      <c r="G1328" s="299">
        <v>2</v>
      </c>
      <c r="H1328" s="299">
        <v>2</v>
      </c>
      <c r="I1328" s="299">
        <v>23</v>
      </c>
      <c r="J1328" s="299">
        <v>11</v>
      </c>
      <c r="K1328" s="299">
        <v>6</v>
      </c>
      <c r="L1328" s="299">
        <v>0.08</v>
      </c>
      <c r="M1328" s="299">
        <v>2.0099999999999998</v>
      </c>
      <c r="N1328" s="299">
        <v>2.09</v>
      </c>
      <c r="O1328" s="299"/>
      <c r="P1328" s="299" t="s">
        <v>498</v>
      </c>
      <c r="Q1328" s="299">
        <v>2.8</v>
      </c>
      <c r="R1328" s="299">
        <v>0.4</v>
      </c>
      <c r="S1328" s="300">
        <v>55</v>
      </c>
      <c r="W1328" s="309"/>
      <c r="X1328" s="309"/>
      <c r="AB1328" s="309"/>
      <c r="AC1328" s="309">
        <v>8</v>
      </c>
      <c r="AD1328" s="309">
        <v>7.0000000000000001E-3</v>
      </c>
      <c r="AE1328" s="309">
        <v>2.4E-2</v>
      </c>
      <c r="AF1328" s="309">
        <v>6.0000000000000001E-3</v>
      </c>
      <c r="AG1328" s="309">
        <v>0.08</v>
      </c>
      <c r="AH1328" s="309" t="s">
        <v>493</v>
      </c>
      <c r="AI1328" s="309">
        <v>2.9</v>
      </c>
      <c r="AJ1328" s="309">
        <v>1E-3</v>
      </c>
      <c r="AL1328" s="309"/>
    </row>
    <row r="1329" spans="2:38" ht="15" customHeight="1">
      <c r="B1329" s="462"/>
      <c r="C1329" s="459"/>
      <c r="D1329" s="297" t="s">
        <v>497</v>
      </c>
      <c r="E1329" s="298">
        <v>1</v>
      </c>
      <c r="F1329" s="299">
        <v>0</v>
      </c>
      <c r="G1329" s="299">
        <v>3</v>
      </c>
      <c r="H1329" s="299">
        <v>3</v>
      </c>
      <c r="I1329" s="299">
        <v>19</v>
      </c>
      <c r="J1329" s="299">
        <v>9</v>
      </c>
      <c r="K1329" s="299">
        <v>6</v>
      </c>
      <c r="L1329" s="299">
        <v>7.0000000000000007E-2</v>
      </c>
      <c r="M1329" s="299">
        <v>1.95</v>
      </c>
      <c r="N1329" s="299">
        <v>2.02</v>
      </c>
      <c r="O1329" s="299"/>
      <c r="P1329" s="299" t="s">
        <v>493</v>
      </c>
      <c r="Q1329" s="299">
        <v>2.7</v>
      </c>
      <c r="R1329" s="299">
        <v>0.3</v>
      </c>
      <c r="S1329" s="300">
        <v>54</v>
      </c>
      <c r="W1329" s="309"/>
      <c r="X1329" s="309"/>
      <c r="AB1329" s="309"/>
      <c r="AC1329" s="309">
        <v>4</v>
      </c>
      <c r="AD1329" s="309">
        <v>8.9999999999999993E-3</v>
      </c>
      <c r="AE1329" s="309">
        <v>2.4E-2</v>
      </c>
      <c r="AF1329" s="309">
        <v>5.0000000000000001E-3</v>
      </c>
      <c r="AG1329" s="309">
        <v>7.0000000000000007E-2</v>
      </c>
      <c r="AH1329" s="309" t="s">
        <v>498</v>
      </c>
      <c r="AI1329" s="309">
        <v>2.9</v>
      </c>
      <c r="AJ1329" s="309">
        <v>1E-3</v>
      </c>
      <c r="AL1329" s="309"/>
    </row>
    <row r="1330" spans="2:38" ht="15" customHeight="1">
      <c r="B1330" s="462"/>
      <c r="C1330" s="459"/>
      <c r="D1330" s="297" t="s">
        <v>500</v>
      </c>
      <c r="E1330" s="298">
        <v>0</v>
      </c>
      <c r="F1330" s="299">
        <v>0</v>
      </c>
      <c r="G1330" s="299">
        <v>3</v>
      </c>
      <c r="H1330" s="299">
        <v>3</v>
      </c>
      <c r="I1330" s="299">
        <v>18</v>
      </c>
      <c r="J1330" s="299">
        <v>12</v>
      </c>
      <c r="K1330" s="299">
        <v>7</v>
      </c>
      <c r="L1330" s="299">
        <v>0.06</v>
      </c>
      <c r="M1330" s="299">
        <v>1.99</v>
      </c>
      <c r="N1330" s="299">
        <v>2.0499999999999998</v>
      </c>
      <c r="O1330" s="299"/>
      <c r="P1330" s="299" t="s">
        <v>498</v>
      </c>
      <c r="Q1330" s="299">
        <v>3.1</v>
      </c>
      <c r="R1330" s="299">
        <v>1.2</v>
      </c>
      <c r="S1330" s="300">
        <v>54</v>
      </c>
      <c r="W1330" s="309"/>
      <c r="X1330" s="309"/>
      <c r="AB1330" s="309"/>
      <c r="AC1330" s="309">
        <v>5</v>
      </c>
      <c r="AD1330" s="309">
        <v>8.9999999999999993E-3</v>
      </c>
      <c r="AE1330" s="309">
        <v>2.3E-2</v>
      </c>
      <c r="AF1330" s="309">
        <v>3.0000000000000001E-3</v>
      </c>
      <c r="AG1330" s="309">
        <v>7.0000000000000007E-2</v>
      </c>
      <c r="AH1330" s="309" t="s">
        <v>498</v>
      </c>
      <c r="AI1330" s="309">
        <v>2.6</v>
      </c>
      <c r="AJ1330" s="309">
        <v>1E-3</v>
      </c>
      <c r="AL1330" s="309"/>
    </row>
    <row r="1331" spans="2:38" ht="15" customHeight="1">
      <c r="B1331" s="462"/>
      <c r="C1331" s="459"/>
      <c r="D1331" s="297" t="s">
        <v>503</v>
      </c>
      <c r="E1331" s="298">
        <v>1</v>
      </c>
      <c r="F1331" s="299">
        <v>0</v>
      </c>
      <c r="G1331" s="299">
        <v>4</v>
      </c>
      <c r="H1331" s="299">
        <v>4</v>
      </c>
      <c r="I1331" s="299">
        <v>18</v>
      </c>
      <c r="J1331" s="299">
        <v>14</v>
      </c>
      <c r="K1331" s="299">
        <v>6</v>
      </c>
      <c r="L1331" s="299">
        <v>0.08</v>
      </c>
      <c r="M1331" s="299">
        <v>1.96</v>
      </c>
      <c r="N1331" s="299">
        <v>2.04</v>
      </c>
      <c r="O1331" s="299"/>
      <c r="P1331" s="299" t="s">
        <v>498</v>
      </c>
      <c r="Q1331" s="299">
        <v>2.2999999999999998</v>
      </c>
      <c r="R1331" s="299">
        <v>1.3</v>
      </c>
      <c r="S1331" s="300">
        <v>52</v>
      </c>
      <c r="W1331" s="309"/>
      <c r="X1331" s="309"/>
      <c r="AB1331" s="309"/>
      <c r="AC1331" s="309">
        <v>4</v>
      </c>
      <c r="AD1331" s="309">
        <v>8.9999999999999993E-3</v>
      </c>
      <c r="AE1331" s="309">
        <v>2.3E-2</v>
      </c>
      <c r="AF1331" s="309">
        <v>3.0000000000000001E-3</v>
      </c>
      <c r="AG1331" s="309">
        <v>7.0000000000000007E-2</v>
      </c>
      <c r="AH1331" s="309" t="s">
        <v>506</v>
      </c>
      <c r="AI1331" s="309">
        <v>2.8</v>
      </c>
      <c r="AJ1331" s="309">
        <v>1E-3</v>
      </c>
      <c r="AL1331" s="309"/>
    </row>
    <row r="1332" spans="2:38" ht="15" customHeight="1">
      <c r="B1332" s="462"/>
      <c r="C1332" s="459"/>
      <c r="D1332" s="297" t="s">
        <v>505</v>
      </c>
      <c r="E1332" s="298">
        <v>1</v>
      </c>
      <c r="F1332" s="299">
        <v>0</v>
      </c>
      <c r="G1332" s="299">
        <v>3</v>
      </c>
      <c r="H1332" s="299">
        <v>3</v>
      </c>
      <c r="I1332" s="299">
        <v>19</v>
      </c>
      <c r="J1332" s="299">
        <v>16</v>
      </c>
      <c r="K1332" s="299">
        <v>8</v>
      </c>
      <c r="L1332" s="299">
        <v>0.06</v>
      </c>
      <c r="M1332" s="299">
        <v>2.0499999999999998</v>
      </c>
      <c r="N1332" s="299">
        <v>2.11</v>
      </c>
      <c r="O1332" s="299"/>
      <c r="P1332" s="299" t="s">
        <v>493</v>
      </c>
      <c r="Q1332" s="299">
        <v>3.5</v>
      </c>
      <c r="R1332" s="299">
        <v>1.3</v>
      </c>
      <c r="S1332" s="300">
        <v>51</v>
      </c>
      <c r="W1332" s="309"/>
      <c r="X1332" s="309"/>
      <c r="AB1332" s="309"/>
      <c r="AC1332" s="309">
        <v>9</v>
      </c>
      <c r="AD1332" s="309">
        <v>1.6E-2</v>
      </c>
      <c r="AE1332" s="309">
        <v>2.5000000000000001E-2</v>
      </c>
      <c r="AF1332" s="309">
        <v>3.0000000000000001E-3</v>
      </c>
      <c r="AG1332" s="309">
        <v>7.0000000000000007E-2</v>
      </c>
      <c r="AH1332" s="309" t="s">
        <v>498</v>
      </c>
      <c r="AI1332" s="309">
        <v>3.2</v>
      </c>
      <c r="AJ1332" s="309">
        <v>1E-3</v>
      </c>
      <c r="AL1332" s="309"/>
    </row>
    <row r="1333" spans="2:38" ht="15" customHeight="1">
      <c r="B1333" s="462"/>
      <c r="C1333" s="459"/>
      <c r="D1333" s="297" t="s">
        <v>508</v>
      </c>
      <c r="E1333" s="298">
        <v>1</v>
      </c>
      <c r="F1333" s="299">
        <v>0</v>
      </c>
      <c r="G1333" s="299">
        <v>5</v>
      </c>
      <c r="H1333" s="299">
        <v>5</v>
      </c>
      <c r="I1333" s="299">
        <v>18</v>
      </c>
      <c r="J1333" s="299">
        <v>32</v>
      </c>
      <c r="K1333" s="299">
        <v>21</v>
      </c>
      <c r="L1333" s="299">
        <v>0.06</v>
      </c>
      <c r="M1333" s="299">
        <v>2.04</v>
      </c>
      <c r="N1333" s="299">
        <v>2.1</v>
      </c>
      <c r="O1333" s="299"/>
      <c r="P1333" s="299" t="s">
        <v>498</v>
      </c>
      <c r="Q1333" s="299">
        <v>1.5</v>
      </c>
      <c r="R1333" s="299">
        <v>2</v>
      </c>
      <c r="S1333" s="300">
        <v>53</v>
      </c>
      <c r="W1333" s="309"/>
      <c r="X1333" s="309"/>
      <c r="AB1333" s="309"/>
      <c r="AC1333" s="309">
        <v>6</v>
      </c>
      <c r="AD1333" s="309">
        <v>1.0999999999999999E-2</v>
      </c>
      <c r="AE1333" s="309">
        <v>2.3E-2</v>
      </c>
      <c r="AF1333" s="309">
        <v>2E-3</v>
      </c>
      <c r="AG1333" s="309">
        <v>0.08</v>
      </c>
      <c r="AH1333" s="309" t="s">
        <v>498</v>
      </c>
      <c r="AI1333" s="309">
        <v>2.8</v>
      </c>
      <c r="AJ1333" s="309">
        <v>1E-3</v>
      </c>
      <c r="AL1333" s="309"/>
    </row>
    <row r="1334" spans="2:38" ht="15" customHeight="1">
      <c r="B1334" s="462"/>
      <c r="C1334" s="459"/>
      <c r="D1334" s="297" t="s">
        <v>510</v>
      </c>
      <c r="E1334" s="298">
        <v>1</v>
      </c>
      <c r="F1334" s="299">
        <v>0</v>
      </c>
      <c r="G1334" s="299">
        <v>5</v>
      </c>
      <c r="H1334" s="299">
        <v>5</v>
      </c>
      <c r="I1334" s="299">
        <v>17</v>
      </c>
      <c r="J1334" s="299">
        <v>10</v>
      </c>
      <c r="K1334" s="299">
        <v>9</v>
      </c>
      <c r="L1334" s="299">
        <v>0.1</v>
      </c>
      <c r="M1334" s="299">
        <v>2</v>
      </c>
      <c r="N1334" s="299">
        <v>2.1</v>
      </c>
      <c r="O1334" s="299"/>
      <c r="P1334" s="299" t="s">
        <v>498</v>
      </c>
      <c r="Q1334" s="299">
        <v>2.1</v>
      </c>
      <c r="R1334" s="299">
        <v>2.1</v>
      </c>
      <c r="S1334" s="300">
        <v>53</v>
      </c>
      <c r="W1334" s="309"/>
      <c r="X1334" s="309"/>
      <c r="AB1334" s="309"/>
      <c r="AC1334" s="309">
        <v>6</v>
      </c>
      <c r="AD1334" s="309">
        <v>8.9999999999999993E-3</v>
      </c>
      <c r="AE1334" s="309">
        <v>1.9E-2</v>
      </c>
      <c r="AF1334" s="309">
        <v>3.0000000000000001E-3</v>
      </c>
      <c r="AG1334" s="309">
        <v>7.0000000000000007E-2</v>
      </c>
      <c r="AH1334" s="309" t="s">
        <v>493</v>
      </c>
      <c r="AI1334" s="309">
        <v>2.7</v>
      </c>
      <c r="AJ1334" s="309">
        <v>1E-3</v>
      </c>
      <c r="AL1334" s="309"/>
    </row>
    <row r="1335" spans="2:38" ht="15" customHeight="1">
      <c r="B1335" s="462"/>
      <c r="C1335" s="459"/>
      <c r="D1335" s="297" t="s">
        <v>511</v>
      </c>
      <c r="E1335" s="298">
        <v>1</v>
      </c>
      <c r="F1335" s="299">
        <v>0</v>
      </c>
      <c r="G1335" s="299">
        <v>5</v>
      </c>
      <c r="H1335" s="299">
        <v>5</v>
      </c>
      <c r="I1335" s="299">
        <v>20</v>
      </c>
      <c r="J1335" s="299">
        <v>19</v>
      </c>
      <c r="K1335" s="299">
        <v>13</v>
      </c>
      <c r="L1335" s="299">
        <v>0.08</v>
      </c>
      <c r="M1335" s="299">
        <v>2</v>
      </c>
      <c r="N1335" s="299">
        <v>2.08</v>
      </c>
      <c r="O1335" s="299"/>
      <c r="P1335" s="299" t="s">
        <v>498</v>
      </c>
      <c r="Q1335" s="299">
        <v>2.9</v>
      </c>
      <c r="R1335" s="299">
        <v>4.4000000000000004</v>
      </c>
      <c r="S1335" s="300">
        <v>48</v>
      </c>
      <c r="W1335" s="309"/>
      <c r="X1335" s="309"/>
      <c r="AB1335" s="309"/>
      <c r="AC1335" s="309">
        <v>7</v>
      </c>
      <c r="AD1335" s="309">
        <v>1.2E-2</v>
      </c>
      <c r="AE1335" s="309">
        <v>1.7999999999999999E-2</v>
      </c>
      <c r="AF1335" s="309">
        <v>3.0000000000000001E-3</v>
      </c>
      <c r="AG1335" s="309">
        <v>0.06</v>
      </c>
      <c r="AH1335" s="309" t="s">
        <v>498</v>
      </c>
      <c r="AI1335" s="309">
        <v>3.1</v>
      </c>
      <c r="AJ1335" s="309">
        <v>0</v>
      </c>
      <c r="AL1335" s="309"/>
    </row>
    <row r="1336" spans="2:38" ht="15" customHeight="1" thickBot="1">
      <c r="B1336" s="462"/>
      <c r="C1336" s="459"/>
      <c r="D1336" s="310" t="s">
        <v>512</v>
      </c>
      <c r="E1336" s="311">
        <v>1</v>
      </c>
      <c r="F1336" s="304">
        <v>0</v>
      </c>
      <c r="G1336" s="304">
        <v>6</v>
      </c>
      <c r="H1336" s="304">
        <v>6</v>
      </c>
      <c r="I1336" s="304">
        <v>26</v>
      </c>
      <c r="J1336" s="304">
        <v>32</v>
      </c>
      <c r="K1336" s="304">
        <v>20</v>
      </c>
      <c r="L1336" s="304">
        <v>0.08</v>
      </c>
      <c r="M1336" s="304">
        <v>1.95</v>
      </c>
      <c r="N1336" s="304">
        <v>2.0299999999999998</v>
      </c>
      <c r="O1336" s="304"/>
      <c r="P1336" s="304" t="s">
        <v>506</v>
      </c>
      <c r="Q1336" s="304">
        <v>2.4</v>
      </c>
      <c r="R1336" s="304">
        <v>7.8</v>
      </c>
      <c r="S1336" s="305">
        <v>46</v>
      </c>
      <c r="W1336" s="309"/>
      <c r="X1336" s="309"/>
      <c r="AB1336" s="309"/>
      <c r="AC1336" s="309">
        <v>6</v>
      </c>
      <c r="AD1336" s="309">
        <v>1.4E-2</v>
      </c>
      <c r="AE1336" s="309">
        <v>1.7999999999999999E-2</v>
      </c>
      <c r="AF1336" s="309">
        <v>4.0000000000000001E-3</v>
      </c>
      <c r="AG1336" s="309">
        <v>0.08</v>
      </c>
      <c r="AH1336" s="309" t="s">
        <v>498</v>
      </c>
      <c r="AI1336" s="309">
        <v>2.2999999999999998</v>
      </c>
      <c r="AJ1336" s="309">
        <v>1E-3</v>
      </c>
      <c r="AL1336" s="309"/>
    </row>
    <row r="1337" spans="2:38" ht="15" customHeight="1">
      <c r="B1337" s="462" t="s">
        <v>537</v>
      </c>
      <c r="C1337" s="459"/>
      <c r="D1337" s="293" t="s">
        <v>514</v>
      </c>
      <c r="E1337" s="294">
        <v>1</v>
      </c>
      <c r="F1337" s="295">
        <v>0</v>
      </c>
      <c r="G1337" s="295">
        <v>7</v>
      </c>
      <c r="H1337" s="295">
        <v>7</v>
      </c>
      <c r="I1337" s="295">
        <v>31</v>
      </c>
      <c r="J1337" s="295">
        <v>29</v>
      </c>
      <c r="K1337" s="295">
        <v>29</v>
      </c>
      <c r="L1337" s="295">
        <v>0.08</v>
      </c>
      <c r="M1337" s="295">
        <v>1.93</v>
      </c>
      <c r="N1337" s="295">
        <v>2.0099999999999998</v>
      </c>
      <c r="O1337" s="295"/>
      <c r="P1337" s="295" t="s">
        <v>498</v>
      </c>
      <c r="Q1337" s="295">
        <v>2.4</v>
      </c>
      <c r="R1337" s="295">
        <v>8</v>
      </c>
      <c r="S1337" s="296">
        <v>48</v>
      </c>
      <c r="W1337" s="309"/>
      <c r="X1337" s="309"/>
      <c r="AB1337" s="309"/>
      <c r="AC1337" s="309">
        <v>8</v>
      </c>
      <c r="AD1337" s="309">
        <v>1.6E-2</v>
      </c>
      <c r="AE1337" s="309">
        <v>1.9E-2</v>
      </c>
      <c r="AF1337" s="309">
        <v>3.0000000000000001E-3</v>
      </c>
      <c r="AG1337" s="309">
        <v>0.06</v>
      </c>
      <c r="AH1337" s="309" t="s">
        <v>493</v>
      </c>
      <c r="AI1337" s="309">
        <v>3.5</v>
      </c>
      <c r="AJ1337" s="309">
        <v>1E-3</v>
      </c>
      <c r="AL1337" s="309"/>
    </row>
    <row r="1338" spans="2:38" ht="15" customHeight="1">
      <c r="B1338" s="462"/>
      <c r="C1338" s="459"/>
      <c r="D1338" s="297" t="s">
        <v>516</v>
      </c>
      <c r="E1338" s="298">
        <v>1</v>
      </c>
      <c r="F1338" s="299">
        <v>0</v>
      </c>
      <c r="G1338" s="299">
        <v>5</v>
      </c>
      <c r="H1338" s="299">
        <v>5</v>
      </c>
      <c r="I1338" s="299">
        <v>34</v>
      </c>
      <c r="J1338" s="299">
        <v>28</v>
      </c>
      <c r="K1338" s="299">
        <v>20</v>
      </c>
      <c r="L1338" s="299">
        <v>0.1</v>
      </c>
      <c r="M1338" s="299">
        <v>1.92</v>
      </c>
      <c r="N1338" s="299">
        <v>2.02</v>
      </c>
      <c r="O1338" s="299"/>
      <c r="P1338" s="299" t="s">
        <v>506</v>
      </c>
      <c r="Q1338" s="299">
        <v>1.4</v>
      </c>
      <c r="R1338" s="299">
        <v>9.3000000000000007</v>
      </c>
      <c r="S1338" s="300">
        <v>47</v>
      </c>
      <c r="W1338" s="309"/>
      <c r="X1338" s="309"/>
      <c r="AB1338" s="309"/>
      <c r="AC1338" s="309">
        <v>21</v>
      </c>
      <c r="AD1338" s="309">
        <v>3.2000000000000001E-2</v>
      </c>
      <c r="AE1338" s="309">
        <v>1.7999999999999999E-2</v>
      </c>
      <c r="AF1338" s="309">
        <v>5.0000000000000001E-3</v>
      </c>
      <c r="AG1338" s="309">
        <v>0.06</v>
      </c>
      <c r="AH1338" s="309" t="s">
        <v>498</v>
      </c>
      <c r="AI1338" s="309">
        <v>1.5</v>
      </c>
      <c r="AJ1338" s="309">
        <v>1E-3</v>
      </c>
      <c r="AL1338" s="309"/>
    </row>
    <row r="1339" spans="2:38" ht="15" customHeight="1">
      <c r="B1339" s="462"/>
      <c r="C1339" s="459"/>
      <c r="D1339" s="297" t="s">
        <v>517</v>
      </c>
      <c r="E1339" s="298">
        <v>2</v>
      </c>
      <c r="F1339" s="299">
        <v>0</v>
      </c>
      <c r="G1339" s="299">
        <v>5</v>
      </c>
      <c r="H1339" s="299">
        <v>5</v>
      </c>
      <c r="I1339" s="299">
        <v>37</v>
      </c>
      <c r="J1339" s="299">
        <v>30</v>
      </c>
      <c r="K1339" s="299">
        <v>9</v>
      </c>
      <c r="L1339" s="299">
        <v>0.09</v>
      </c>
      <c r="M1339" s="299">
        <v>1.89</v>
      </c>
      <c r="N1339" s="299">
        <v>1.98</v>
      </c>
      <c r="O1339" s="299"/>
      <c r="P1339" s="299" t="s">
        <v>518</v>
      </c>
      <c r="Q1339" s="299">
        <v>1.3</v>
      </c>
      <c r="R1339" s="299">
        <v>11</v>
      </c>
      <c r="S1339" s="300">
        <v>49</v>
      </c>
      <c r="W1339" s="309"/>
      <c r="X1339" s="309"/>
      <c r="AB1339" s="309"/>
      <c r="AC1339" s="309">
        <v>9</v>
      </c>
      <c r="AD1339" s="309">
        <v>0.01</v>
      </c>
      <c r="AE1339" s="309">
        <v>1.7000000000000001E-2</v>
      </c>
      <c r="AF1339" s="309">
        <v>5.0000000000000001E-3</v>
      </c>
      <c r="AG1339" s="309">
        <v>0.1</v>
      </c>
      <c r="AH1339" s="309" t="s">
        <v>498</v>
      </c>
      <c r="AI1339" s="309">
        <v>2.1</v>
      </c>
      <c r="AJ1339" s="309">
        <v>1E-3</v>
      </c>
      <c r="AL1339" s="309"/>
    </row>
    <row r="1340" spans="2:38" ht="15" customHeight="1">
      <c r="B1340" s="462"/>
      <c r="C1340" s="459"/>
      <c r="D1340" s="297" t="s">
        <v>519</v>
      </c>
      <c r="E1340" s="298">
        <v>1</v>
      </c>
      <c r="F1340" s="299">
        <v>0</v>
      </c>
      <c r="G1340" s="299">
        <v>5</v>
      </c>
      <c r="H1340" s="299">
        <v>5</v>
      </c>
      <c r="I1340" s="299">
        <v>41</v>
      </c>
      <c r="J1340" s="299">
        <v>25</v>
      </c>
      <c r="K1340" s="299">
        <v>17</v>
      </c>
      <c r="L1340" s="299">
        <v>0.06</v>
      </c>
      <c r="M1340" s="299">
        <v>1.89</v>
      </c>
      <c r="N1340" s="299">
        <v>1.95</v>
      </c>
      <c r="O1340" s="299"/>
      <c r="P1340" s="299" t="s">
        <v>538</v>
      </c>
      <c r="Q1340" s="299">
        <v>1.8</v>
      </c>
      <c r="R1340" s="299">
        <v>11</v>
      </c>
      <c r="S1340" s="300">
        <v>48</v>
      </c>
      <c r="W1340" s="309"/>
      <c r="X1340" s="309"/>
      <c r="AB1340" s="309"/>
      <c r="AC1340" s="309">
        <v>13</v>
      </c>
      <c r="AD1340" s="309">
        <v>1.9E-2</v>
      </c>
      <c r="AE1340" s="309">
        <v>0.02</v>
      </c>
      <c r="AF1340" s="309">
        <v>5.0000000000000001E-3</v>
      </c>
      <c r="AG1340" s="309">
        <v>0.08</v>
      </c>
      <c r="AH1340" s="309" t="s">
        <v>498</v>
      </c>
      <c r="AI1340" s="309">
        <v>2.9</v>
      </c>
      <c r="AJ1340" s="309">
        <v>1E-3</v>
      </c>
      <c r="AL1340" s="309"/>
    </row>
    <row r="1341" spans="2:38" ht="15" customHeight="1">
      <c r="B1341" s="462"/>
      <c r="C1341" s="459"/>
      <c r="D1341" s="297" t="s">
        <v>520</v>
      </c>
      <c r="E1341" s="298">
        <v>1</v>
      </c>
      <c r="F1341" s="299">
        <v>0</v>
      </c>
      <c r="G1341" s="299">
        <v>5</v>
      </c>
      <c r="H1341" s="299">
        <v>5</v>
      </c>
      <c r="I1341" s="299">
        <v>42</v>
      </c>
      <c r="J1341" s="299">
        <v>20</v>
      </c>
      <c r="K1341" s="299">
        <v>15</v>
      </c>
      <c r="L1341" s="299">
        <v>0.09</v>
      </c>
      <c r="M1341" s="299">
        <v>1.88</v>
      </c>
      <c r="N1341" s="299">
        <v>1.97</v>
      </c>
      <c r="O1341" s="299"/>
      <c r="P1341" s="299" t="s">
        <v>518</v>
      </c>
      <c r="Q1341" s="299">
        <v>2.2999999999999998</v>
      </c>
      <c r="R1341" s="299">
        <v>11.3</v>
      </c>
      <c r="S1341" s="300">
        <v>51</v>
      </c>
      <c r="W1341" s="309"/>
      <c r="X1341" s="309"/>
      <c r="AB1341" s="309"/>
      <c r="AC1341" s="309">
        <v>20</v>
      </c>
      <c r="AD1341" s="309">
        <v>3.2000000000000001E-2</v>
      </c>
      <c r="AE1341" s="309">
        <v>2.5999999999999999E-2</v>
      </c>
      <c r="AF1341" s="309">
        <v>6.0000000000000001E-3</v>
      </c>
      <c r="AG1341" s="309">
        <v>0.08</v>
      </c>
      <c r="AH1341" s="309" t="s">
        <v>506</v>
      </c>
      <c r="AI1341" s="309">
        <v>2.4</v>
      </c>
      <c r="AJ1341" s="309">
        <v>1E-3</v>
      </c>
      <c r="AL1341" s="309"/>
    </row>
    <row r="1342" spans="2:38" ht="15" customHeight="1">
      <c r="B1342" s="462"/>
      <c r="C1342" s="459"/>
      <c r="D1342" s="297" t="s">
        <v>521</v>
      </c>
      <c r="E1342" s="298">
        <v>1</v>
      </c>
      <c r="F1342" s="299">
        <v>0</v>
      </c>
      <c r="G1342" s="299">
        <v>5</v>
      </c>
      <c r="H1342" s="299">
        <v>5</v>
      </c>
      <c r="I1342" s="299">
        <v>40</v>
      </c>
      <c r="J1342" s="299">
        <v>28</v>
      </c>
      <c r="K1342" s="299">
        <v>15</v>
      </c>
      <c r="L1342" s="299">
        <v>0.05</v>
      </c>
      <c r="M1342" s="299">
        <v>1.88</v>
      </c>
      <c r="N1342" s="299">
        <v>1.93</v>
      </c>
      <c r="O1342" s="299"/>
      <c r="P1342" s="299" t="s">
        <v>538</v>
      </c>
      <c r="Q1342" s="299">
        <v>2.1</v>
      </c>
      <c r="R1342" s="299">
        <v>10.8</v>
      </c>
      <c r="S1342" s="300">
        <v>53</v>
      </c>
      <c r="W1342" s="309"/>
      <c r="X1342" s="309"/>
      <c r="AB1342" s="309"/>
      <c r="AC1342" s="309">
        <v>29</v>
      </c>
      <c r="AD1342" s="309">
        <v>2.9000000000000001E-2</v>
      </c>
      <c r="AE1342" s="309">
        <v>3.1E-2</v>
      </c>
      <c r="AF1342" s="309">
        <v>7.0000000000000001E-3</v>
      </c>
      <c r="AG1342" s="309">
        <v>0.08</v>
      </c>
      <c r="AH1342" s="309" t="s">
        <v>498</v>
      </c>
      <c r="AI1342" s="309">
        <v>2.4</v>
      </c>
      <c r="AJ1342" s="309">
        <v>1E-3</v>
      </c>
      <c r="AL1342" s="309"/>
    </row>
    <row r="1343" spans="2:38" ht="15" customHeight="1">
      <c r="B1343" s="462"/>
      <c r="C1343" s="459"/>
      <c r="D1343" s="297" t="s">
        <v>522</v>
      </c>
      <c r="E1343" s="298">
        <v>1</v>
      </c>
      <c r="F1343" s="299">
        <v>0</v>
      </c>
      <c r="G1343" s="299">
        <v>8</v>
      </c>
      <c r="H1343" s="299">
        <v>8</v>
      </c>
      <c r="I1343" s="299">
        <v>35</v>
      </c>
      <c r="J1343" s="299">
        <v>24</v>
      </c>
      <c r="K1343" s="299">
        <v>18</v>
      </c>
      <c r="L1343" s="299">
        <v>0.06</v>
      </c>
      <c r="M1343" s="299">
        <v>1.89</v>
      </c>
      <c r="N1343" s="299">
        <v>1.95</v>
      </c>
      <c r="O1343" s="299"/>
      <c r="P1343" s="299" t="s">
        <v>535</v>
      </c>
      <c r="Q1343" s="299">
        <v>1.3</v>
      </c>
      <c r="R1343" s="299">
        <v>9.4</v>
      </c>
      <c r="S1343" s="300">
        <v>56</v>
      </c>
      <c r="W1343" s="309"/>
      <c r="X1343" s="309"/>
      <c r="AB1343" s="309"/>
      <c r="AC1343" s="309">
        <v>20</v>
      </c>
      <c r="AD1343" s="309">
        <v>2.8000000000000001E-2</v>
      </c>
      <c r="AE1343" s="309">
        <v>3.4000000000000002E-2</v>
      </c>
      <c r="AF1343" s="309">
        <v>5.0000000000000001E-3</v>
      </c>
      <c r="AG1343" s="309">
        <v>0.1</v>
      </c>
      <c r="AH1343" s="309" t="s">
        <v>506</v>
      </c>
      <c r="AI1343" s="309">
        <v>1.4</v>
      </c>
      <c r="AJ1343" s="309">
        <v>1E-3</v>
      </c>
      <c r="AL1343" s="309"/>
    </row>
    <row r="1344" spans="2:38" ht="15" customHeight="1">
      <c r="B1344" s="462"/>
      <c r="C1344" s="459"/>
      <c r="D1344" s="297" t="s">
        <v>523</v>
      </c>
      <c r="E1344" s="298">
        <v>1</v>
      </c>
      <c r="F1344" s="299">
        <v>0</v>
      </c>
      <c r="G1344" s="299">
        <v>9</v>
      </c>
      <c r="H1344" s="299">
        <v>9</v>
      </c>
      <c r="I1344" s="299">
        <v>30</v>
      </c>
      <c r="J1344" s="299">
        <v>28</v>
      </c>
      <c r="K1344" s="299">
        <v>8</v>
      </c>
      <c r="L1344" s="299">
        <v>0.11</v>
      </c>
      <c r="M1344" s="299">
        <v>1.87</v>
      </c>
      <c r="N1344" s="299">
        <v>1.98</v>
      </c>
      <c r="O1344" s="299"/>
      <c r="P1344" s="299" t="s">
        <v>534</v>
      </c>
      <c r="Q1344" s="299">
        <v>0.9</v>
      </c>
      <c r="R1344" s="299">
        <v>8.4</v>
      </c>
      <c r="S1344" s="300">
        <v>59</v>
      </c>
      <c r="W1344" s="309"/>
      <c r="X1344" s="309"/>
      <c r="AB1344" s="309"/>
      <c r="AC1344" s="309">
        <v>9</v>
      </c>
      <c r="AD1344" s="309">
        <v>0.03</v>
      </c>
      <c r="AE1344" s="309">
        <v>3.6999999999999998E-2</v>
      </c>
      <c r="AF1344" s="309">
        <v>5.0000000000000001E-3</v>
      </c>
      <c r="AG1344" s="309">
        <v>0.09</v>
      </c>
      <c r="AH1344" s="309" t="s">
        <v>518</v>
      </c>
      <c r="AI1344" s="309">
        <v>1.3</v>
      </c>
      <c r="AJ1344" s="309">
        <v>2E-3</v>
      </c>
      <c r="AL1344" s="309"/>
    </row>
    <row r="1345" spans="2:38" ht="15" customHeight="1">
      <c r="B1345" s="462"/>
      <c r="C1345" s="459"/>
      <c r="D1345" s="297" t="s">
        <v>524</v>
      </c>
      <c r="E1345" s="298">
        <v>1</v>
      </c>
      <c r="F1345" s="299">
        <v>0</v>
      </c>
      <c r="G1345" s="299">
        <v>9</v>
      </c>
      <c r="H1345" s="299">
        <v>9</v>
      </c>
      <c r="I1345" s="299">
        <v>28</v>
      </c>
      <c r="J1345" s="299">
        <v>19</v>
      </c>
      <c r="K1345" s="299">
        <v>13</v>
      </c>
      <c r="L1345" s="299">
        <v>0.12</v>
      </c>
      <c r="M1345" s="299">
        <v>1.87</v>
      </c>
      <c r="N1345" s="299">
        <v>1.99</v>
      </c>
      <c r="O1345" s="299"/>
      <c r="P1345" s="299" t="s">
        <v>518</v>
      </c>
      <c r="Q1345" s="299">
        <v>1.1000000000000001</v>
      </c>
      <c r="R1345" s="299">
        <v>8</v>
      </c>
      <c r="S1345" s="300">
        <v>70</v>
      </c>
      <c r="W1345" s="309"/>
      <c r="X1345" s="309"/>
      <c r="AB1345" s="309"/>
      <c r="AC1345" s="309">
        <v>17</v>
      </c>
      <c r="AD1345" s="309">
        <v>2.5000000000000001E-2</v>
      </c>
      <c r="AE1345" s="309">
        <v>4.1000000000000002E-2</v>
      </c>
      <c r="AF1345" s="309">
        <v>5.0000000000000001E-3</v>
      </c>
      <c r="AG1345" s="309">
        <v>0.06</v>
      </c>
      <c r="AH1345" s="309" t="s">
        <v>538</v>
      </c>
      <c r="AI1345" s="309">
        <v>1.8</v>
      </c>
      <c r="AJ1345" s="309">
        <v>1E-3</v>
      </c>
      <c r="AL1345" s="309"/>
    </row>
    <row r="1346" spans="2:38" ht="15" customHeight="1">
      <c r="B1346" s="462"/>
      <c r="C1346" s="459"/>
      <c r="D1346" s="297" t="s">
        <v>525</v>
      </c>
      <c r="E1346" s="298">
        <v>1</v>
      </c>
      <c r="F1346" s="299">
        <v>0</v>
      </c>
      <c r="G1346" s="299">
        <v>7</v>
      </c>
      <c r="H1346" s="299">
        <v>7</v>
      </c>
      <c r="I1346" s="299">
        <v>27</v>
      </c>
      <c r="J1346" s="299">
        <v>24</v>
      </c>
      <c r="K1346" s="299">
        <v>11</v>
      </c>
      <c r="L1346" s="299">
        <v>0.09</v>
      </c>
      <c r="M1346" s="299">
        <v>1.87</v>
      </c>
      <c r="N1346" s="299">
        <v>1.96</v>
      </c>
      <c r="O1346" s="299"/>
      <c r="P1346" s="299" t="s">
        <v>493</v>
      </c>
      <c r="Q1346" s="299">
        <v>1.3</v>
      </c>
      <c r="R1346" s="299">
        <v>6.3</v>
      </c>
      <c r="S1346" s="300">
        <v>74</v>
      </c>
      <c r="W1346" s="309"/>
      <c r="X1346" s="309"/>
      <c r="AB1346" s="309"/>
      <c r="AC1346" s="309">
        <v>15</v>
      </c>
      <c r="AD1346" s="309">
        <v>0.02</v>
      </c>
      <c r="AE1346" s="309">
        <v>4.2000000000000003E-2</v>
      </c>
      <c r="AF1346" s="309">
        <v>5.0000000000000001E-3</v>
      </c>
      <c r="AG1346" s="309">
        <v>0.09</v>
      </c>
      <c r="AH1346" s="309" t="s">
        <v>518</v>
      </c>
      <c r="AI1346" s="309">
        <v>2.2999999999999998</v>
      </c>
      <c r="AJ1346" s="309">
        <v>1E-3</v>
      </c>
      <c r="AL1346" s="309"/>
    </row>
    <row r="1347" spans="2:38" ht="15" customHeight="1">
      <c r="B1347" s="462"/>
      <c r="C1347" s="459"/>
      <c r="D1347" s="297" t="s">
        <v>526</v>
      </c>
      <c r="E1347" s="298">
        <v>1</v>
      </c>
      <c r="F1347" s="299">
        <v>0</v>
      </c>
      <c r="G1347" s="299">
        <v>13</v>
      </c>
      <c r="H1347" s="299">
        <v>13</v>
      </c>
      <c r="I1347" s="299">
        <v>17</v>
      </c>
      <c r="J1347" s="299">
        <v>22</v>
      </c>
      <c r="K1347" s="299">
        <v>15</v>
      </c>
      <c r="L1347" s="299">
        <v>0.17</v>
      </c>
      <c r="M1347" s="299">
        <v>1.92</v>
      </c>
      <c r="N1347" s="299">
        <v>2.09</v>
      </c>
      <c r="O1347" s="299"/>
      <c r="P1347" s="299" t="s">
        <v>539</v>
      </c>
      <c r="Q1347" s="299">
        <v>0.5</v>
      </c>
      <c r="R1347" s="299">
        <v>5.6</v>
      </c>
      <c r="S1347" s="300">
        <v>75</v>
      </c>
      <c r="W1347" s="309"/>
      <c r="X1347" s="309"/>
      <c r="AB1347" s="309"/>
      <c r="AC1347" s="309">
        <v>15</v>
      </c>
      <c r="AD1347" s="309">
        <v>2.8000000000000001E-2</v>
      </c>
      <c r="AE1347" s="309">
        <v>0.04</v>
      </c>
      <c r="AF1347" s="309">
        <v>5.0000000000000001E-3</v>
      </c>
      <c r="AG1347" s="309">
        <v>0.05</v>
      </c>
      <c r="AH1347" s="309" t="s">
        <v>538</v>
      </c>
      <c r="AI1347" s="309">
        <v>2.1</v>
      </c>
      <c r="AJ1347" s="309">
        <v>1E-3</v>
      </c>
      <c r="AL1347" s="309"/>
    </row>
    <row r="1348" spans="2:38" ht="15" customHeight="1">
      <c r="B1348" s="462"/>
      <c r="C1348" s="459"/>
      <c r="D1348" s="297" t="s">
        <v>527</v>
      </c>
      <c r="E1348" s="298">
        <v>1</v>
      </c>
      <c r="F1348" s="299">
        <v>0</v>
      </c>
      <c r="G1348" s="299">
        <v>18</v>
      </c>
      <c r="H1348" s="299">
        <v>18</v>
      </c>
      <c r="I1348" s="299">
        <v>12</v>
      </c>
      <c r="J1348" s="299">
        <v>20</v>
      </c>
      <c r="K1348" s="299">
        <v>11</v>
      </c>
      <c r="L1348" s="299">
        <v>0.17</v>
      </c>
      <c r="M1348" s="299">
        <v>1.89</v>
      </c>
      <c r="N1348" s="299">
        <v>2.06</v>
      </c>
      <c r="O1348" s="299"/>
      <c r="P1348" s="299" t="s">
        <v>536</v>
      </c>
      <c r="Q1348" s="299">
        <v>0.1</v>
      </c>
      <c r="R1348" s="299">
        <v>5.4</v>
      </c>
      <c r="S1348" s="300">
        <v>78</v>
      </c>
      <c r="W1348" s="309"/>
      <c r="X1348" s="309"/>
      <c r="AB1348" s="309"/>
      <c r="AC1348" s="309">
        <v>18</v>
      </c>
      <c r="AD1348" s="309">
        <v>2.4E-2</v>
      </c>
      <c r="AE1348" s="309">
        <v>3.5000000000000003E-2</v>
      </c>
      <c r="AF1348" s="309">
        <v>8.0000000000000002E-3</v>
      </c>
      <c r="AG1348" s="309">
        <v>0.06</v>
      </c>
      <c r="AH1348" s="309" t="s">
        <v>535</v>
      </c>
      <c r="AI1348" s="309">
        <v>1.3</v>
      </c>
      <c r="AJ1348" s="309">
        <v>1E-3</v>
      </c>
      <c r="AL1348" s="309"/>
    </row>
    <row r="1349" spans="2:38" ht="15" customHeight="1">
      <c r="B1349" s="462"/>
      <c r="C1349" s="459"/>
      <c r="D1349" s="297" t="s">
        <v>528</v>
      </c>
      <c r="E1349" s="298">
        <v>1</v>
      </c>
      <c r="F1349" s="299">
        <v>0</v>
      </c>
      <c r="G1349" s="299">
        <v>13</v>
      </c>
      <c r="H1349" s="299">
        <v>13</v>
      </c>
      <c r="I1349" s="299">
        <v>12</v>
      </c>
      <c r="J1349" s="299">
        <v>23</v>
      </c>
      <c r="K1349" s="299">
        <v>14</v>
      </c>
      <c r="L1349" s="299">
        <v>0.15</v>
      </c>
      <c r="M1349" s="299">
        <v>1.94</v>
      </c>
      <c r="N1349" s="299">
        <v>2.09</v>
      </c>
      <c r="O1349" s="299"/>
      <c r="P1349" s="299" t="s">
        <v>536</v>
      </c>
      <c r="Q1349" s="299">
        <v>0.1</v>
      </c>
      <c r="R1349" s="299">
        <v>5.9</v>
      </c>
      <c r="S1349" s="300">
        <v>82</v>
      </c>
      <c r="W1349" s="309"/>
      <c r="X1349" s="309"/>
      <c r="AB1349" s="309"/>
      <c r="AC1349" s="309">
        <v>8</v>
      </c>
      <c r="AD1349" s="309">
        <v>2.8000000000000001E-2</v>
      </c>
      <c r="AE1349" s="309">
        <v>0.03</v>
      </c>
      <c r="AF1349" s="309">
        <v>8.9999999999999993E-3</v>
      </c>
      <c r="AG1349" s="309">
        <v>0.11</v>
      </c>
      <c r="AH1349" s="309" t="s">
        <v>534</v>
      </c>
      <c r="AI1349" s="309">
        <v>0.9</v>
      </c>
      <c r="AJ1349" s="309">
        <v>1E-3</v>
      </c>
      <c r="AL1349" s="309"/>
    </row>
    <row r="1350" spans="2:38" ht="15" customHeight="1">
      <c r="B1350" s="462"/>
      <c r="C1350" s="460"/>
      <c r="D1350" s="297" t="s">
        <v>529</v>
      </c>
      <c r="E1350" s="298">
        <v>1</v>
      </c>
      <c r="F1350" s="299">
        <v>0</v>
      </c>
      <c r="G1350" s="299">
        <v>13</v>
      </c>
      <c r="H1350" s="299">
        <v>13</v>
      </c>
      <c r="I1350" s="299">
        <v>7</v>
      </c>
      <c r="J1350" s="299">
        <v>19</v>
      </c>
      <c r="K1350" s="299">
        <v>12</v>
      </c>
      <c r="L1350" s="299">
        <v>0.16</v>
      </c>
      <c r="M1350" s="299">
        <v>1.94</v>
      </c>
      <c r="N1350" s="299">
        <v>2.1</v>
      </c>
      <c r="O1350" s="299"/>
      <c r="P1350" s="299" t="s">
        <v>498</v>
      </c>
      <c r="Q1350" s="299">
        <v>0.6</v>
      </c>
      <c r="R1350" s="299">
        <v>5.6</v>
      </c>
      <c r="S1350" s="300">
        <v>85</v>
      </c>
      <c r="W1350" s="309"/>
      <c r="X1350" s="309"/>
      <c r="AB1350" s="309"/>
      <c r="AC1350" s="309">
        <v>13</v>
      </c>
      <c r="AD1350" s="309">
        <v>1.9E-2</v>
      </c>
      <c r="AE1350" s="309">
        <v>2.8000000000000001E-2</v>
      </c>
      <c r="AF1350" s="309">
        <v>8.9999999999999993E-3</v>
      </c>
      <c r="AG1350" s="309">
        <v>0.12</v>
      </c>
      <c r="AH1350" s="309" t="s">
        <v>518</v>
      </c>
      <c r="AI1350" s="309">
        <v>1.1000000000000001</v>
      </c>
      <c r="AJ1350" s="309">
        <v>1E-3</v>
      </c>
      <c r="AL1350" s="309"/>
    </row>
    <row r="1351" spans="2:38" ht="15" customHeight="1">
      <c r="B1351" s="462"/>
      <c r="C1351" s="458">
        <v>42765</v>
      </c>
      <c r="D1351" s="297" t="s">
        <v>492</v>
      </c>
      <c r="E1351" s="298">
        <v>1</v>
      </c>
      <c r="F1351" s="299">
        <v>0</v>
      </c>
      <c r="G1351" s="299">
        <v>10</v>
      </c>
      <c r="H1351" s="299">
        <v>10</v>
      </c>
      <c r="I1351" s="299">
        <v>9</v>
      </c>
      <c r="J1351" s="299">
        <v>20</v>
      </c>
      <c r="K1351" s="299">
        <v>12</v>
      </c>
      <c r="L1351" s="299">
        <v>0.13</v>
      </c>
      <c r="M1351" s="299">
        <v>1.96</v>
      </c>
      <c r="N1351" s="299">
        <v>2.09</v>
      </c>
      <c r="O1351" s="299"/>
      <c r="P1351" s="299" t="s">
        <v>518</v>
      </c>
      <c r="Q1351" s="299">
        <v>0.8</v>
      </c>
      <c r="R1351" s="299">
        <v>5.3</v>
      </c>
      <c r="S1351" s="300">
        <v>83</v>
      </c>
      <c r="W1351" s="309"/>
      <c r="AB1351" s="309"/>
      <c r="AC1351" s="309">
        <v>11</v>
      </c>
      <c r="AD1351" s="309">
        <v>2.4E-2</v>
      </c>
      <c r="AE1351" s="309">
        <v>2.7E-2</v>
      </c>
      <c r="AF1351" s="309">
        <v>7.0000000000000001E-3</v>
      </c>
      <c r="AG1351" s="309">
        <v>0.09</v>
      </c>
      <c r="AH1351" s="309" t="s">
        <v>493</v>
      </c>
      <c r="AI1351" s="309">
        <v>1.3</v>
      </c>
      <c r="AJ1351" s="309">
        <v>1E-3</v>
      </c>
      <c r="AL1351" s="309"/>
    </row>
    <row r="1352" spans="2:38" ht="15" customHeight="1">
      <c r="B1352" s="462"/>
      <c r="C1352" s="459"/>
      <c r="D1352" s="297" t="s">
        <v>495</v>
      </c>
      <c r="E1352" s="298">
        <v>1</v>
      </c>
      <c r="F1352" s="299">
        <v>0</v>
      </c>
      <c r="G1352" s="299">
        <v>10</v>
      </c>
      <c r="H1352" s="299">
        <v>10</v>
      </c>
      <c r="I1352" s="299">
        <v>8</v>
      </c>
      <c r="J1352" s="299">
        <v>20</v>
      </c>
      <c r="K1352" s="299">
        <v>11</v>
      </c>
      <c r="L1352" s="299">
        <v>0.15</v>
      </c>
      <c r="M1352" s="299">
        <v>1.93</v>
      </c>
      <c r="N1352" s="299">
        <v>2.08</v>
      </c>
      <c r="O1352" s="299"/>
      <c r="P1352" s="299" t="s">
        <v>536</v>
      </c>
      <c r="Q1352" s="299">
        <v>0.1</v>
      </c>
      <c r="R1352" s="299">
        <v>4.9000000000000004</v>
      </c>
      <c r="S1352" s="300">
        <v>84</v>
      </c>
      <c r="W1352" s="309"/>
      <c r="X1352" s="309"/>
      <c r="AB1352" s="309"/>
      <c r="AC1352" s="309">
        <v>15</v>
      </c>
      <c r="AD1352" s="309">
        <v>2.1999999999999999E-2</v>
      </c>
      <c r="AE1352" s="309">
        <v>1.7000000000000001E-2</v>
      </c>
      <c r="AF1352" s="309">
        <v>1.2999999999999999E-2</v>
      </c>
      <c r="AG1352" s="309">
        <v>0.17</v>
      </c>
      <c r="AH1352" s="309" t="s">
        <v>539</v>
      </c>
      <c r="AI1352" s="309">
        <v>0.5</v>
      </c>
      <c r="AJ1352" s="309">
        <v>1E-3</v>
      </c>
      <c r="AL1352" s="309"/>
    </row>
    <row r="1353" spans="2:38" ht="15" customHeight="1">
      <c r="B1353" s="462"/>
      <c r="C1353" s="459"/>
      <c r="D1353" s="297" t="s">
        <v>497</v>
      </c>
      <c r="E1353" s="298">
        <v>1</v>
      </c>
      <c r="F1353" s="299">
        <v>0</v>
      </c>
      <c r="G1353" s="299">
        <v>11</v>
      </c>
      <c r="H1353" s="299">
        <v>11</v>
      </c>
      <c r="I1353" s="299">
        <v>2</v>
      </c>
      <c r="J1353" s="299">
        <v>18</v>
      </c>
      <c r="K1353" s="299">
        <v>14</v>
      </c>
      <c r="L1353" s="299">
        <v>0.19</v>
      </c>
      <c r="M1353" s="299">
        <v>2.06</v>
      </c>
      <c r="N1353" s="299">
        <v>2.25</v>
      </c>
      <c r="O1353" s="299"/>
      <c r="P1353" s="299" t="s">
        <v>530</v>
      </c>
      <c r="Q1353" s="299">
        <v>0.4</v>
      </c>
      <c r="R1353" s="299">
        <v>4.5999999999999996</v>
      </c>
      <c r="S1353" s="300">
        <v>87</v>
      </c>
      <c r="W1353" s="309"/>
      <c r="X1353" s="309"/>
      <c r="AB1353" s="309"/>
      <c r="AC1353" s="309">
        <v>11</v>
      </c>
      <c r="AD1353" s="309">
        <v>0.02</v>
      </c>
      <c r="AE1353" s="309">
        <v>1.2E-2</v>
      </c>
      <c r="AF1353" s="309">
        <v>1.7999999999999999E-2</v>
      </c>
      <c r="AG1353" s="309">
        <v>0.17</v>
      </c>
      <c r="AH1353" s="309" t="s">
        <v>536</v>
      </c>
      <c r="AI1353" s="309">
        <v>0.1</v>
      </c>
      <c r="AJ1353" s="309">
        <v>1E-3</v>
      </c>
      <c r="AL1353" s="309"/>
    </row>
    <row r="1354" spans="2:38" ht="15" customHeight="1">
      <c r="B1354" s="462"/>
      <c r="C1354" s="459"/>
      <c r="D1354" s="297" t="s">
        <v>500</v>
      </c>
      <c r="E1354" s="298">
        <v>1</v>
      </c>
      <c r="F1354" s="299">
        <v>0</v>
      </c>
      <c r="G1354" s="299">
        <v>11</v>
      </c>
      <c r="H1354" s="299">
        <v>11</v>
      </c>
      <c r="I1354" s="299">
        <v>3</v>
      </c>
      <c r="J1354" s="299">
        <v>17</v>
      </c>
      <c r="K1354" s="299">
        <v>9</v>
      </c>
      <c r="L1354" s="299">
        <v>0.16</v>
      </c>
      <c r="M1354" s="299">
        <v>2</v>
      </c>
      <c r="N1354" s="299">
        <v>2.16</v>
      </c>
      <c r="O1354" s="299"/>
      <c r="P1354" s="299" t="s">
        <v>535</v>
      </c>
      <c r="Q1354" s="299">
        <v>0.3</v>
      </c>
      <c r="R1354" s="299">
        <v>3.4</v>
      </c>
      <c r="S1354" s="300">
        <v>92</v>
      </c>
      <c r="W1354" s="309"/>
      <c r="X1354" s="309"/>
      <c r="AB1354" s="309"/>
      <c r="AC1354" s="309">
        <v>14</v>
      </c>
      <c r="AD1354" s="309">
        <v>2.3E-2</v>
      </c>
      <c r="AE1354" s="309">
        <v>1.2E-2</v>
      </c>
      <c r="AF1354" s="309">
        <v>1.2999999999999999E-2</v>
      </c>
      <c r="AG1354" s="309">
        <v>0.15</v>
      </c>
      <c r="AH1354" s="309" t="s">
        <v>536</v>
      </c>
      <c r="AI1354" s="309">
        <v>0.1</v>
      </c>
      <c r="AJ1354" s="309">
        <v>1E-3</v>
      </c>
      <c r="AL1354" s="309"/>
    </row>
    <row r="1355" spans="2:38" ht="15" customHeight="1">
      <c r="B1355" s="462"/>
      <c r="C1355" s="459"/>
      <c r="D1355" s="297" t="s">
        <v>503</v>
      </c>
      <c r="E1355" s="298">
        <v>0</v>
      </c>
      <c r="F1355" s="299">
        <v>0</v>
      </c>
      <c r="G1355" s="299">
        <v>11</v>
      </c>
      <c r="H1355" s="299">
        <v>11</v>
      </c>
      <c r="I1355" s="299">
        <v>3</v>
      </c>
      <c r="J1355" s="299">
        <v>19</v>
      </c>
      <c r="K1355" s="299">
        <v>8</v>
      </c>
      <c r="L1355" s="299">
        <v>0.16</v>
      </c>
      <c r="M1355" s="299">
        <v>2.06</v>
      </c>
      <c r="N1355" s="299">
        <v>2.2200000000000002</v>
      </c>
      <c r="O1355" s="299"/>
      <c r="P1355" s="299" t="s">
        <v>515</v>
      </c>
      <c r="Q1355" s="299">
        <v>1.2</v>
      </c>
      <c r="R1355" s="299">
        <v>2.4</v>
      </c>
      <c r="S1355" s="300">
        <v>92</v>
      </c>
      <c r="W1355" s="309"/>
      <c r="X1355" s="309"/>
      <c r="AB1355" s="309"/>
      <c r="AC1355" s="309">
        <v>12</v>
      </c>
      <c r="AD1355" s="309">
        <v>1.9E-2</v>
      </c>
      <c r="AE1355" s="309">
        <v>7.0000000000000001E-3</v>
      </c>
      <c r="AF1355" s="309">
        <v>1.2999999999999999E-2</v>
      </c>
      <c r="AG1355" s="309">
        <v>0.16</v>
      </c>
      <c r="AH1355" s="309" t="s">
        <v>498</v>
      </c>
      <c r="AI1355" s="309">
        <v>0.6</v>
      </c>
      <c r="AJ1355" s="309">
        <v>1E-3</v>
      </c>
      <c r="AL1355" s="309"/>
    </row>
    <row r="1356" spans="2:38" ht="15" customHeight="1">
      <c r="B1356" s="462"/>
      <c r="C1356" s="459"/>
      <c r="D1356" s="297" t="s">
        <v>505</v>
      </c>
      <c r="E1356" s="298">
        <v>0</v>
      </c>
      <c r="F1356" s="299">
        <v>1</v>
      </c>
      <c r="G1356" s="299">
        <v>16</v>
      </c>
      <c r="H1356" s="299">
        <v>17</v>
      </c>
      <c r="I1356" s="299">
        <v>1</v>
      </c>
      <c r="J1356" s="299">
        <v>29</v>
      </c>
      <c r="K1356" s="299">
        <v>15</v>
      </c>
      <c r="L1356" s="299">
        <v>0.15</v>
      </c>
      <c r="M1356" s="299">
        <v>2.0499999999999998</v>
      </c>
      <c r="N1356" s="299">
        <v>2.2000000000000002</v>
      </c>
      <c r="O1356" s="299"/>
      <c r="P1356" s="299" t="s">
        <v>515</v>
      </c>
      <c r="Q1356" s="299">
        <v>1.8</v>
      </c>
      <c r="R1356" s="299">
        <v>1.6</v>
      </c>
      <c r="S1356" s="300">
        <v>92</v>
      </c>
      <c r="W1356" s="309"/>
      <c r="X1356" s="309"/>
      <c r="AB1356" s="309"/>
      <c r="AC1356" s="309">
        <v>12</v>
      </c>
      <c r="AD1356" s="309">
        <v>0.02</v>
      </c>
      <c r="AE1356" s="309">
        <v>8.9999999999999993E-3</v>
      </c>
      <c r="AF1356" s="309">
        <v>0.01</v>
      </c>
      <c r="AG1356" s="309">
        <v>0.13</v>
      </c>
      <c r="AH1356" s="309" t="s">
        <v>518</v>
      </c>
      <c r="AI1356" s="309">
        <v>0.8</v>
      </c>
      <c r="AJ1356" s="309">
        <v>1E-3</v>
      </c>
      <c r="AL1356" s="309"/>
    </row>
    <row r="1357" spans="2:38" ht="15" customHeight="1">
      <c r="B1357" s="462"/>
      <c r="C1357" s="459"/>
      <c r="D1357" s="297" t="s">
        <v>508</v>
      </c>
      <c r="E1357" s="298">
        <v>0</v>
      </c>
      <c r="F1357" s="299">
        <v>4</v>
      </c>
      <c r="G1357" s="299">
        <v>18</v>
      </c>
      <c r="H1357" s="299">
        <v>22</v>
      </c>
      <c r="I1357" s="299">
        <v>0</v>
      </c>
      <c r="J1357" s="299">
        <v>35</v>
      </c>
      <c r="K1357" s="299">
        <v>29</v>
      </c>
      <c r="L1357" s="299">
        <v>0.21</v>
      </c>
      <c r="M1357" s="299">
        <v>2.0099999999999998</v>
      </c>
      <c r="N1357" s="299">
        <v>2.2200000000000002</v>
      </c>
      <c r="O1357" s="299"/>
      <c r="P1357" s="299" t="s">
        <v>539</v>
      </c>
      <c r="Q1357" s="299">
        <v>0.9</v>
      </c>
      <c r="R1357" s="299">
        <v>0.8</v>
      </c>
      <c r="S1357" s="300">
        <v>91</v>
      </c>
      <c r="W1357" s="309"/>
      <c r="X1357" s="309"/>
      <c r="AB1357" s="309"/>
      <c r="AC1357" s="309">
        <v>11</v>
      </c>
      <c r="AD1357" s="309">
        <v>0.02</v>
      </c>
      <c r="AE1357" s="309">
        <v>8.0000000000000002E-3</v>
      </c>
      <c r="AF1357" s="309">
        <v>0.01</v>
      </c>
      <c r="AG1357" s="309">
        <v>0.15</v>
      </c>
      <c r="AH1357" s="309" t="s">
        <v>536</v>
      </c>
      <c r="AI1357" s="309">
        <v>0.1</v>
      </c>
      <c r="AJ1357" s="309">
        <v>1E-3</v>
      </c>
      <c r="AL1357" s="309"/>
    </row>
    <row r="1358" spans="2:38" ht="15" customHeight="1">
      <c r="B1358" s="462"/>
      <c r="C1358" s="459"/>
      <c r="D1358" s="297" t="s">
        <v>510</v>
      </c>
      <c r="E1358" s="298">
        <v>1</v>
      </c>
      <c r="F1358" s="299">
        <v>25</v>
      </c>
      <c r="G1358" s="299">
        <v>17</v>
      </c>
      <c r="H1358" s="299">
        <v>42</v>
      </c>
      <c r="I1358" s="299">
        <v>0</v>
      </c>
      <c r="J1358" s="299">
        <v>40</v>
      </c>
      <c r="K1358" s="299">
        <v>31</v>
      </c>
      <c r="L1358" s="299">
        <v>0.25</v>
      </c>
      <c r="M1358" s="299">
        <v>2.14</v>
      </c>
      <c r="N1358" s="299">
        <v>2.39</v>
      </c>
      <c r="O1358" s="299"/>
      <c r="P1358" s="299" t="s">
        <v>506</v>
      </c>
      <c r="Q1358" s="299">
        <v>0.9</v>
      </c>
      <c r="R1358" s="299">
        <v>2.6</v>
      </c>
      <c r="S1358" s="300">
        <v>87</v>
      </c>
      <c r="W1358" s="309"/>
      <c r="X1358" s="309"/>
      <c r="AB1358" s="309"/>
      <c r="AC1358" s="309">
        <v>14</v>
      </c>
      <c r="AD1358" s="309">
        <v>1.7999999999999999E-2</v>
      </c>
      <c r="AE1358" s="309">
        <v>2E-3</v>
      </c>
      <c r="AF1358" s="309">
        <v>1.0999999999999999E-2</v>
      </c>
      <c r="AG1358" s="309">
        <v>0.19</v>
      </c>
      <c r="AH1358" s="309" t="s">
        <v>530</v>
      </c>
      <c r="AI1358" s="309">
        <v>0.4</v>
      </c>
      <c r="AJ1358" s="309">
        <v>1E-3</v>
      </c>
      <c r="AL1358" s="309"/>
    </row>
    <row r="1359" spans="2:38" ht="15" customHeight="1">
      <c r="B1359" s="462"/>
      <c r="C1359" s="459"/>
      <c r="D1359" s="297" t="s">
        <v>511</v>
      </c>
      <c r="E1359" s="298">
        <v>1</v>
      </c>
      <c r="F1359" s="299">
        <v>19</v>
      </c>
      <c r="G1359" s="299">
        <v>17</v>
      </c>
      <c r="H1359" s="299">
        <v>36</v>
      </c>
      <c r="I1359" s="299">
        <v>1</v>
      </c>
      <c r="J1359" s="299">
        <v>36</v>
      </c>
      <c r="K1359" s="299">
        <v>34</v>
      </c>
      <c r="L1359" s="299">
        <v>0.22</v>
      </c>
      <c r="M1359" s="299">
        <v>2.09</v>
      </c>
      <c r="N1359" s="299">
        <v>2.31</v>
      </c>
      <c r="O1359" s="299"/>
      <c r="P1359" s="299" t="s">
        <v>493</v>
      </c>
      <c r="Q1359" s="299">
        <v>1.7</v>
      </c>
      <c r="R1359" s="299">
        <v>4.9000000000000004</v>
      </c>
      <c r="S1359" s="300">
        <v>79</v>
      </c>
      <c r="W1359" s="309"/>
      <c r="X1359" s="309"/>
      <c r="AB1359" s="309"/>
      <c r="AC1359" s="309">
        <v>9</v>
      </c>
      <c r="AD1359" s="309">
        <v>1.7000000000000001E-2</v>
      </c>
      <c r="AE1359" s="309">
        <v>3.0000000000000001E-3</v>
      </c>
      <c r="AF1359" s="309">
        <v>1.0999999999999999E-2</v>
      </c>
      <c r="AG1359" s="309">
        <v>0.16</v>
      </c>
      <c r="AH1359" s="309" t="s">
        <v>535</v>
      </c>
      <c r="AI1359" s="309">
        <v>0.3</v>
      </c>
      <c r="AJ1359" s="309">
        <v>1E-3</v>
      </c>
      <c r="AL1359" s="309"/>
    </row>
    <row r="1360" spans="2:38" ht="15" customHeight="1" thickBot="1">
      <c r="B1360" s="462"/>
      <c r="C1360" s="459"/>
      <c r="D1360" s="310" t="s">
        <v>512</v>
      </c>
      <c r="E1360" s="311">
        <v>1</v>
      </c>
      <c r="F1360" s="304">
        <v>10</v>
      </c>
      <c r="G1360" s="304">
        <v>19</v>
      </c>
      <c r="H1360" s="304">
        <v>29</v>
      </c>
      <c r="I1360" s="304">
        <v>7</v>
      </c>
      <c r="J1360" s="304">
        <v>48</v>
      </c>
      <c r="K1360" s="304">
        <v>33</v>
      </c>
      <c r="L1360" s="304">
        <v>0.2</v>
      </c>
      <c r="M1360" s="304">
        <v>2.0299999999999998</v>
      </c>
      <c r="N1360" s="304">
        <v>2.23</v>
      </c>
      <c r="O1360" s="304"/>
      <c r="P1360" s="304" t="s">
        <v>498</v>
      </c>
      <c r="Q1360" s="304">
        <v>3.5</v>
      </c>
      <c r="R1360" s="304">
        <v>8.9</v>
      </c>
      <c r="S1360" s="305">
        <v>70</v>
      </c>
      <c r="W1360" s="309"/>
      <c r="X1360" s="309"/>
      <c r="AB1360" s="309"/>
      <c r="AC1360" s="309">
        <v>8</v>
      </c>
      <c r="AD1360" s="309">
        <v>1.9E-2</v>
      </c>
      <c r="AE1360" s="309">
        <v>3.0000000000000001E-3</v>
      </c>
      <c r="AF1360" s="309">
        <v>1.0999999999999999E-2</v>
      </c>
      <c r="AG1360" s="309">
        <v>0.16</v>
      </c>
      <c r="AH1360" s="309" t="s">
        <v>515</v>
      </c>
      <c r="AI1360" s="309">
        <v>1.2</v>
      </c>
      <c r="AJ1360" s="309">
        <v>0</v>
      </c>
      <c r="AL1360" s="309"/>
    </row>
    <row r="1361" spans="2:38" ht="15" customHeight="1">
      <c r="B1361" s="462"/>
      <c r="C1361" s="459"/>
      <c r="D1361" s="293" t="s">
        <v>514</v>
      </c>
      <c r="E1361" s="294">
        <v>1</v>
      </c>
      <c r="F1361" s="295">
        <v>1</v>
      </c>
      <c r="G1361" s="295">
        <v>12</v>
      </c>
      <c r="H1361" s="295">
        <v>13</v>
      </c>
      <c r="I1361" s="295">
        <v>25</v>
      </c>
      <c r="J1361" s="295">
        <v>40</v>
      </c>
      <c r="K1361" s="295">
        <v>25</v>
      </c>
      <c r="L1361" s="295">
        <v>0.14000000000000001</v>
      </c>
      <c r="M1361" s="295">
        <v>1.98</v>
      </c>
      <c r="N1361" s="295">
        <v>2.12</v>
      </c>
      <c r="O1361" s="295"/>
      <c r="P1361" s="295" t="s">
        <v>506</v>
      </c>
      <c r="Q1361" s="295">
        <v>1.7</v>
      </c>
      <c r="R1361" s="295">
        <v>11.4</v>
      </c>
      <c r="S1361" s="296">
        <v>60</v>
      </c>
      <c r="W1361" s="309"/>
      <c r="X1361" s="309"/>
      <c r="AB1361" s="309"/>
      <c r="AC1361" s="309">
        <v>15</v>
      </c>
      <c r="AD1361" s="309">
        <v>2.9000000000000001E-2</v>
      </c>
      <c r="AE1361" s="309">
        <v>1E-3</v>
      </c>
      <c r="AF1361" s="309">
        <v>1.7000000000000001E-2</v>
      </c>
      <c r="AG1361" s="309">
        <v>0.15</v>
      </c>
      <c r="AH1361" s="309" t="s">
        <v>515</v>
      </c>
      <c r="AI1361" s="309">
        <v>1.8</v>
      </c>
      <c r="AJ1361" s="309">
        <v>0</v>
      </c>
      <c r="AL1361" s="309"/>
    </row>
    <row r="1362" spans="2:38" ht="15" customHeight="1">
      <c r="B1362" s="462"/>
      <c r="C1362" s="459"/>
      <c r="D1362" s="297" t="s">
        <v>516</v>
      </c>
      <c r="E1362" s="298">
        <v>2</v>
      </c>
      <c r="F1362" s="299">
        <v>0</v>
      </c>
      <c r="G1362" s="299">
        <v>9</v>
      </c>
      <c r="H1362" s="299">
        <v>9</v>
      </c>
      <c r="I1362" s="299">
        <v>39</v>
      </c>
      <c r="J1362" s="299">
        <v>32</v>
      </c>
      <c r="K1362" s="299">
        <v>21</v>
      </c>
      <c r="L1362" s="299">
        <v>0.09</v>
      </c>
      <c r="M1362" s="299">
        <v>1.91</v>
      </c>
      <c r="N1362" s="299">
        <v>2</v>
      </c>
      <c r="O1362" s="299"/>
      <c r="P1362" s="299" t="s">
        <v>493</v>
      </c>
      <c r="Q1362" s="299">
        <v>2.1</v>
      </c>
      <c r="R1362" s="299">
        <v>14.2</v>
      </c>
      <c r="S1362" s="300">
        <v>53</v>
      </c>
      <c r="W1362" s="309"/>
      <c r="X1362" s="309"/>
      <c r="AB1362" s="309"/>
      <c r="AC1362" s="309">
        <v>29</v>
      </c>
      <c r="AD1362" s="309">
        <v>3.5000000000000003E-2</v>
      </c>
      <c r="AE1362" s="309">
        <v>0</v>
      </c>
      <c r="AF1362" s="309">
        <v>2.1999999999999999E-2</v>
      </c>
      <c r="AG1362" s="309">
        <v>0.21</v>
      </c>
      <c r="AH1362" s="309" t="s">
        <v>539</v>
      </c>
      <c r="AI1362" s="309">
        <v>0.9</v>
      </c>
      <c r="AJ1362" s="309">
        <v>0</v>
      </c>
      <c r="AL1362" s="309"/>
    </row>
    <row r="1363" spans="2:38" ht="15" customHeight="1">
      <c r="B1363" s="462"/>
      <c r="C1363" s="459"/>
      <c r="D1363" s="297" t="s">
        <v>517</v>
      </c>
      <c r="E1363" s="298">
        <v>2</v>
      </c>
      <c r="F1363" s="299">
        <v>0</v>
      </c>
      <c r="G1363" s="299">
        <v>9</v>
      </c>
      <c r="H1363" s="299">
        <v>9</v>
      </c>
      <c r="I1363" s="299">
        <v>39</v>
      </c>
      <c r="J1363" s="299">
        <v>28</v>
      </c>
      <c r="K1363" s="299">
        <v>18</v>
      </c>
      <c r="L1363" s="299">
        <v>0.1</v>
      </c>
      <c r="M1363" s="299">
        <v>1.89</v>
      </c>
      <c r="N1363" s="299">
        <v>1.99</v>
      </c>
      <c r="O1363" s="299"/>
      <c r="P1363" s="299" t="s">
        <v>531</v>
      </c>
      <c r="Q1363" s="299">
        <v>0.8</v>
      </c>
      <c r="R1363" s="299">
        <v>14</v>
      </c>
      <c r="S1363" s="300">
        <v>47</v>
      </c>
      <c r="W1363" s="309"/>
      <c r="X1363" s="309"/>
      <c r="AB1363" s="309"/>
      <c r="AC1363" s="309">
        <v>31</v>
      </c>
      <c r="AD1363" s="309">
        <v>0.04</v>
      </c>
      <c r="AE1363" s="309">
        <v>0</v>
      </c>
      <c r="AF1363" s="309">
        <v>4.2000000000000003E-2</v>
      </c>
      <c r="AG1363" s="309">
        <v>0.25</v>
      </c>
      <c r="AH1363" s="309" t="s">
        <v>506</v>
      </c>
      <c r="AI1363" s="309">
        <v>0.9</v>
      </c>
      <c r="AJ1363" s="309">
        <v>1E-3</v>
      </c>
      <c r="AL1363" s="309"/>
    </row>
    <row r="1364" spans="2:38" ht="15" customHeight="1">
      <c r="B1364" s="462"/>
      <c r="C1364" s="459"/>
      <c r="D1364" s="297" t="s">
        <v>519</v>
      </c>
      <c r="E1364" s="298">
        <v>2</v>
      </c>
      <c r="F1364" s="299">
        <v>0</v>
      </c>
      <c r="G1364" s="299">
        <v>9</v>
      </c>
      <c r="H1364" s="299">
        <v>9</v>
      </c>
      <c r="I1364" s="299">
        <v>40</v>
      </c>
      <c r="J1364" s="299">
        <v>15</v>
      </c>
      <c r="K1364" s="299">
        <v>17</v>
      </c>
      <c r="L1364" s="299">
        <v>0.11</v>
      </c>
      <c r="M1364" s="299">
        <v>1.89</v>
      </c>
      <c r="N1364" s="299">
        <v>2</v>
      </c>
      <c r="O1364" s="299"/>
      <c r="P1364" s="299" t="s">
        <v>493</v>
      </c>
      <c r="Q1364" s="299">
        <v>1.8</v>
      </c>
      <c r="R1364" s="299">
        <v>16.5</v>
      </c>
      <c r="S1364" s="300">
        <v>41</v>
      </c>
      <c r="W1364" s="309"/>
      <c r="X1364" s="309"/>
      <c r="AB1364" s="309"/>
      <c r="AC1364" s="309">
        <v>34</v>
      </c>
      <c r="AD1364" s="309">
        <v>3.5999999999999997E-2</v>
      </c>
      <c r="AE1364" s="309">
        <v>1E-3</v>
      </c>
      <c r="AF1364" s="309">
        <v>3.5999999999999997E-2</v>
      </c>
      <c r="AG1364" s="309">
        <v>0.22</v>
      </c>
      <c r="AH1364" s="309" t="s">
        <v>493</v>
      </c>
      <c r="AI1364" s="309">
        <v>1.7</v>
      </c>
      <c r="AJ1364" s="309">
        <v>1E-3</v>
      </c>
      <c r="AL1364" s="309"/>
    </row>
    <row r="1365" spans="2:38" ht="15" customHeight="1">
      <c r="B1365" s="462"/>
      <c r="C1365" s="459"/>
      <c r="D1365" s="297" t="s">
        <v>520</v>
      </c>
      <c r="E1365" s="298">
        <v>2</v>
      </c>
      <c r="F1365" s="299">
        <v>0</v>
      </c>
      <c r="G1365" s="299">
        <v>12</v>
      </c>
      <c r="H1365" s="299">
        <v>12</v>
      </c>
      <c r="I1365" s="299">
        <v>39</v>
      </c>
      <c r="J1365" s="299">
        <v>26</v>
      </c>
      <c r="K1365" s="299">
        <v>10</v>
      </c>
      <c r="L1365" s="299">
        <v>0.11</v>
      </c>
      <c r="M1365" s="299">
        <v>1.88</v>
      </c>
      <c r="N1365" s="299">
        <v>1.99</v>
      </c>
      <c r="O1365" s="299"/>
      <c r="P1365" s="299" t="s">
        <v>539</v>
      </c>
      <c r="Q1365" s="299">
        <v>5</v>
      </c>
      <c r="R1365" s="299">
        <v>16.899999999999999</v>
      </c>
      <c r="S1365" s="300">
        <v>23</v>
      </c>
      <c r="W1365" s="309"/>
      <c r="X1365" s="309"/>
      <c r="AB1365" s="309"/>
      <c r="AC1365" s="309">
        <v>33</v>
      </c>
      <c r="AD1365" s="309">
        <v>4.8000000000000001E-2</v>
      </c>
      <c r="AE1365" s="309">
        <v>7.0000000000000001E-3</v>
      </c>
      <c r="AF1365" s="309">
        <v>2.9000000000000001E-2</v>
      </c>
      <c r="AG1365" s="309">
        <v>0.2</v>
      </c>
      <c r="AH1365" s="309" t="s">
        <v>498</v>
      </c>
      <c r="AI1365" s="309">
        <v>3.5</v>
      </c>
      <c r="AJ1365" s="309">
        <v>1E-3</v>
      </c>
      <c r="AL1365" s="309"/>
    </row>
    <row r="1366" spans="2:38" ht="15" customHeight="1">
      <c r="B1366" s="462"/>
      <c r="C1366" s="459"/>
      <c r="D1366" s="297" t="s">
        <v>521</v>
      </c>
      <c r="E1366" s="298">
        <v>1</v>
      </c>
      <c r="F1366" s="299">
        <v>0</v>
      </c>
      <c r="G1366" s="299">
        <v>6</v>
      </c>
      <c r="H1366" s="299">
        <v>6</v>
      </c>
      <c r="I1366" s="299">
        <v>37</v>
      </c>
      <c r="J1366" s="299">
        <v>6</v>
      </c>
      <c r="K1366" s="299">
        <v>8</v>
      </c>
      <c r="L1366" s="299">
        <v>0.08</v>
      </c>
      <c r="M1366" s="299">
        <v>1.87</v>
      </c>
      <c r="N1366" s="299">
        <v>1.95</v>
      </c>
      <c r="O1366" s="299"/>
      <c r="P1366" s="299" t="s">
        <v>513</v>
      </c>
      <c r="Q1366" s="299">
        <v>9.1</v>
      </c>
      <c r="R1366" s="299">
        <v>14.9</v>
      </c>
      <c r="S1366" s="300">
        <v>23</v>
      </c>
      <c r="W1366" s="309"/>
      <c r="X1366" s="309"/>
      <c r="AB1366" s="309"/>
      <c r="AC1366" s="309">
        <v>25</v>
      </c>
      <c r="AD1366" s="309">
        <v>0.04</v>
      </c>
      <c r="AE1366" s="309">
        <v>2.5000000000000001E-2</v>
      </c>
      <c r="AF1366" s="309">
        <v>1.2999999999999999E-2</v>
      </c>
      <c r="AG1366" s="309">
        <v>0.14000000000000001</v>
      </c>
      <c r="AH1366" s="309" t="s">
        <v>506</v>
      </c>
      <c r="AI1366" s="309">
        <v>1.7</v>
      </c>
      <c r="AJ1366" s="309">
        <v>1E-3</v>
      </c>
      <c r="AL1366" s="309"/>
    </row>
    <row r="1367" spans="2:38" ht="15" customHeight="1">
      <c r="B1367" s="462"/>
      <c r="C1367" s="459"/>
      <c r="D1367" s="297" t="s">
        <v>522</v>
      </c>
      <c r="E1367" s="298">
        <v>1</v>
      </c>
      <c r="F1367" s="299">
        <v>0</v>
      </c>
      <c r="G1367" s="299">
        <v>6</v>
      </c>
      <c r="H1367" s="299">
        <v>6</v>
      </c>
      <c r="I1367" s="299">
        <v>36</v>
      </c>
      <c r="J1367" s="299">
        <v>13</v>
      </c>
      <c r="K1367" s="299">
        <v>6</v>
      </c>
      <c r="L1367" s="299">
        <v>0.08</v>
      </c>
      <c r="M1367" s="299">
        <v>1.86</v>
      </c>
      <c r="N1367" s="299">
        <v>1.94</v>
      </c>
      <c r="O1367" s="299"/>
      <c r="P1367" s="299" t="s">
        <v>539</v>
      </c>
      <c r="Q1367" s="299">
        <v>4.5999999999999996</v>
      </c>
      <c r="R1367" s="299">
        <v>11.8</v>
      </c>
      <c r="S1367" s="300">
        <v>34</v>
      </c>
      <c r="W1367" s="309"/>
      <c r="X1367" s="309"/>
      <c r="AB1367" s="309"/>
      <c r="AC1367" s="309">
        <v>21</v>
      </c>
      <c r="AD1367" s="309">
        <v>3.2000000000000001E-2</v>
      </c>
      <c r="AE1367" s="309">
        <v>3.9E-2</v>
      </c>
      <c r="AF1367" s="309">
        <v>8.9999999999999993E-3</v>
      </c>
      <c r="AG1367" s="309">
        <v>0.09</v>
      </c>
      <c r="AH1367" s="309" t="s">
        <v>493</v>
      </c>
      <c r="AI1367" s="309">
        <v>2.1</v>
      </c>
      <c r="AJ1367" s="309">
        <v>2E-3</v>
      </c>
      <c r="AL1367" s="309"/>
    </row>
    <row r="1368" spans="2:38" ht="15" customHeight="1">
      <c r="B1368" s="462"/>
      <c r="C1368" s="459"/>
      <c r="D1368" s="297" t="s">
        <v>523</v>
      </c>
      <c r="E1368" s="298">
        <v>0</v>
      </c>
      <c r="F1368" s="299">
        <v>0</v>
      </c>
      <c r="G1368" s="299">
        <v>6</v>
      </c>
      <c r="H1368" s="299">
        <v>6</v>
      </c>
      <c r="I1368" s="299">
        <v>35</v>
      </c>
      <c r="J1368" s="299">
        <v>10</v>
      </c>
      <c r="K1368" s="299">
        <v>4</v>
      </c>
      <c r="L1368" s="299">
        <v>0.05</v>
      </c>
      <c r="M1368" s="299">
        <v>1.87</v>
      </c>
      <c r="N1368" s="299">
        <v>1.92</v>
      </c>
      <c r="O1368" s="299"/>
      <c r="P1368" s="299" t="s">
        <v>493</v>
      </c>
      <c r="Q1368" s="299">
        <v>4.5999999999999996</v>
      </c>
      <c r="R1368" s="299">
        <v>9.4</v>
      </c>
      <c r="S1368" s="300">
        <v>41</v>
      </c>
      <c r="W1368" s="309"/>
      <c r="X1368" s="309"/>
      <c r="AB1368" s="309"/>
      <c r="AC1368" s="309">
        <v>18</v>
      </c>
      <c r="AD1368" s="309">
        <v>2.8000000000000001E-2</v>
      </c>
      <c r="AE1368" s="309">
        <v>3.9E-2</v>
      </c>
      <c r="AF1368" s="309">
        <v>8.9999999999999993E-3</v>
      </c>
      <c r="AG1368" s="309">
        <v>0.1</v>
      </c>
      <c r="AH1368" s="309" t="s">
        <v>531</v>
      </c>
      <c r="AI1368" s="309">
        <v>0.8</v>
      </c>
      <c r="AJ1368" s="309">
        <v>2E-3</v>
      </c>
      <c r="AL1368" s="309"/>
    </row>
    <row r="1369" spans="2:38" ht="15" customHeight="1">
      <c r="B1369" s="462"/>
      <c r="C1369" s="459"/>
      <c r="D1369" s="297" t="s">
        <v>524</v>
      </c>
      <c r="E1369" s="298">
        <v>1</v>
      </c>
      <c r="F1369" s="299">
        <v>0</v>
      </c>
      <c r="G1369" s="299">
        <v>8</v>
      </c>
      <c r="H1369" s="299">
        <v>8</v>
      </c>
      <c r="I1369" s="299">
        <v>32</v>
      </c>
      <c r="J1369" s="299">
        <v>4</v>
      </c>
      <c r="K1369" s="299">
        <v>-1</v>
      </c>
      <c r="L1369" s="299">
        <v>0.08</v>
      </c>
      <c r="M1369" s="299">
        <v>1.88</v>
      </c>
      <c r="N1369" s="299">
        <v>1.96</v>
      </c>
      <c r="O1369" s="299"/>
      <c r="P1369" s="299" t="s">
        <v>493</v>
      </c>
      <c r="Q1369" s="299">
        <v>3.5</v>
      </c>
      <c r="R1369" s="299">
        <v>7.7</v>
      </c>
      <c r="S1369" s="300">
        <v>44</v>
      </c>
      <c r="W1369" s="309"/>
      <c r="X1369" s="309"/>
      <c r="AB1369" s="309"/>
      <c r="AC1369" s="309">
        <v>17</v>
      </c>
      <c r="AD1369" s="309">
        <v>1.4999999999999999E-2</v>
      </c>
      <c r="AE1369" s="309">
        <v>0.04</v>
      </c>
      <c r="AF1369" s="309">
        <v>8.9999999999999993E-3</v>
      </c>
      <c r="AG1369" s="309">
        <v>0.11</v>
      </c>
      <c r="AH1369" s="309" t="s">
        <v>493</v>
      </c>
      <c r="AI1369" s="309">
        <v>1.8</v>
      </c>
      <c r="AJ1369" s="309">
        <v>2E-3</v>
      </c>
      <c r="AL1369" s="309"/>
    </row>
    <row r="1370" spans="2:38" ht="15" customHeight="1">
      <c r="B1370" s="462"/>
      <c r="C1370" s="459"/>
      <c r="D1370" s="297" t="s">
        <v>525</v>
      </c>
      <c r="E1370" s="298">
        <v>1</v>
      </c>
      <c r="F1370" s="299">
        <v>0</v>
      </c>
      <c r="G1370" s="299">
        <v>4</v>
      </c>
      <c r="H1370" s="299">
        <v>4</v>
      </c>
      <c r="I1370" s="299">
        <v>34</v>
      </c>
      <c r="J1370" s="299">
        <v>6</v>
      </c>
      <c r="K1370" s="299">
        <v>3</v>
      </c>
      <c r="L1370" s="299">
        <v>0.09</v>
      </c>
      <c r="M1370" s="299">
        <v>1.89</v>
      </c>
      <c r="N1370" s="299">
        <v>1.98</v>
      </c>
      <c r="O1370" s="299"/>
      <c r="P1370" s="299" t="s">
        <v>498</v>
      </c>
      <c r="Q1370" s="299">
        <v>2.7</v>
      </c>
      <c r="R1370" s="299">
        <v>6.9</v>
      </c>
      <c r="S1370" s="300">
        <v>48</v>
      </c>
      <c r="W1370" s="309"/>
      <c r="X1370" s="309"/>
      <c r="AB1370" s="309"/>
      <c r="AC1370" s="309">
        <v>10</v>
      </c>
      <c r="AD1370" s="309">
        <v>2.5999999999999999E-2</v>
      </c>
      <c r="AE1370" s="309">
        <v>3.9E-2</v>
      </c>
      <c r="AF1370" s="309">
        <v>1.2E-2</v>
      </c>
      <c r="AG1370" s="309">
        <v>0.11</v>
      </c>
      <c r="AH1370" s="309" t="s">
        <v>539</v>
      </c>
      <c r="AI1370" s="309">
        <v>5</v>
      </c>
      <c r="AJ1370" s="309">
        <v>2E-3</v>
      </c>
      <c r="AL1370" s="309"/>
    </row>
    <row r="1371" spans="2:38" ht="15" customHeight="1">
      <c r="B1371" s="462"/>
      <c r="C1371" s="459"/>
      <c r="D1371" s="297" t="s">
        <v>526</v>
      </c>
      <c r="E1371" s="298">
        <v>1</v>
      </c>
      <c r="F1371" s="299">
        <v>0</v>
      </c>
      <c r="G1371" s="299">
        <v>4</v>
      </c>
      <c r="H1371" s="299">
        <v>4</v>
      </c>
      <c r="I1371" s="299">
        <v>33</v>
      </c>
      <c r="J1371" s="299">
        <v>7</v>
      </c>
      <c r="K1371" s="299">
        <v>4</v>
      </c>
      <c r="L1371" s="299">
        <v>0.1</v>
      </c>
      <c r="M1371" s="299">
        <v>1.89</v>
      </c>
      <c r="N1371" s="299">
        <v>1.99</v>
      </c>
      <c r="O1371" s="299"/>
      <c r="P1371" s="299" t="s">
        <v>498</v>
      </c>
      <c r="Q1371" s="299">
        <v>3.3</v>
      </c>
      <c r="R1371" s="299">
        <v>5.3</v>
      </c>
      <c r="S1371" s="300">
        <v>46</v>
      </c>
      <c r="W1371" s="309"/>
      <c r="X1371" s="309"/>
      <c r="AB1371" s="309"/>
      <c r="AC1371" s="309">
        <v>8</v>
      </c>
      <c r="AD1371" s="309">
        <v>6.0000000000000001E-3</v>
      </c>
      <c r="AE1371" s="309">
        <v>3.6999999999999998E-2</v>
      </c>
      <c r="AF1371" s="309">
        <v>6.0000000000000001E-3</v>
      </c>
      <c r="AG1371" s="309">
        <v>0.08</v>
      </c>
      <c r="AH1371" s="309" t="s">
        <v>513</v>
      </c>
      <c r="AI1371" s="309">
        <v>9.1</v>
      </c>
      <c r="AJ1371" s="309">
        <v>1E-3</v>
      </c>
      <c r="AL1371" s="309"/>
    </row>
    <row r="1372" spans="2:38" ht="15" customHeight="1">
      <c r="B1372" s="462"/>
      <c r="C1372" s="459"/>
      <c r="D1372" s="297" t="s">
        <v>527</v>
      </c>
      <c r="E1372" s="298">
        <v>1</v>
      </c>
      <c r="F1372" s="299">
        <v>0</v>
      </c>
      <c r="G1372" s="299">
        <v>3</v>
      </c>
      <c r="H1372" s="299">
        <v>3</v>
      </c>
      <c r="I1372" s="299">
        <v>34</v>
      </c>
      <c r="J1372" s="299">
        <v>4</v>
      </c>
      <c r="K1372" s="299">
        <v>-1</v>
      </c>
      <c r="L1372" s="299">
        <v>0.08</v>
      </c>
      <c r="M1372" s="299">
        <v>1.91</v>
      </c>
      <c r="N1372" s="299">
        <v>1.99</v>
      </c>
      <c r="O1372" s="299"/>
      <c r="P1372" s="299" t="s">
        <v>498</v>
      </c>
      <c r="Q1372" s="299">
        <v>4.2</v>
      </c>
      <c r="R1372" s="299">
        <v>3.6</v>
      </c>
      <c r="S1372" s="300">
        <v>40</v>
      </c>
      <c r="W1372" s="309"/>
      <c r="X1372" s="309"/>
      <c r="AB1372" s="309"/>
      <c r="AC1372" s="309">
        <v>6</v>
      </c>
      <c r="AD1372" s="309">
        <v>1.2999999999999999E-2</v>
      </c>
      <c r="AE1372" s="309">
        <v>3.5999999999999997E-2</v>
      </c>
      <c r="AF1372" s="309">
        <v>6.0000000000000001E-3</v>
      </c>
      <c r="AG1372" s="309">
        <v>0.08</v>
      </c>
      <c r="AH1372" s="309" t="s">
        <v>539</v>
      </c>
      <c r="AI1372" s="309">
        <v>4.5999999999999996</v>
      </c>
      <c r="AJ1372" s="309">
        <v>1E-3</v>
      </c>
      <c r="AL1372" s="309"/>
    </row>
    <row r="1373" spans="2:38" ht="15" customHeight="1">
      <c r="B1373" s="462"/>
      <c r="C1373" s="459"/>
      <c r="D1373" s="297" t="s">
        <v>528</v>
      </c>
      <c r="E1373" s="298">
        <v>1</v>
      </c>
      <c r="F1373" s="299">
        <v>0</v>
      </c>
      <c r="G1373" s="299">
        <v>3</v>
      </c>
      <c r="H1373" s="299">
        <v>3</v>
      </c>
      <c r="I1373" s="299">
        <v>35</v>
      </c>
      <c r="J1373" s="299">
        <v>6</v>
      </c>
      <c r="K1373" s="299">
        <v>6</v>
      </c>
      <c r="L1373" s="299">
        <v>0.08</v>
      </c>
      <c r="M1373" s="299">
        <v>1.9</v>
      </c>
      <c r="N1373" s="299">
        <v>1.98</v>
      </c>
      <c r="O1373" s="299"/>
      <c r="P1373" s="299" t="s">
        <v>539</v>
      </c>
      <c r="Q1373" s="299">
        <v>2.7</v>
      </c>
      <c r="R1373" s="299">
        <v>4.5</v>
      </c>
      <c r="S1373" s="300">
        <v>51</v>
      </c>
      <c r="W1373" s="309"/>
      <c r="X1373" s="309"/>
      <c r="AB1373" s="309"/>
      <c r="AC1373" s="309">
        <v>4</v>
      </c>
      <c r="AD1373" s="309">
        <v>0.01</v>
      </c>
      <c r="AE1373" s="309">
        <v>3.5000000000000003E-2</v>
      </c>
      <c r="AF1373" s="309">
        <v>6.0000000000000001E-3</v>
      </c>
      <c r="AG1373" s="309">
        <v>0.05</v>
      </c>
      <c r="AH1373" s="309" t="s">
        <v>493</v>
      </c>
      <c r="AI1373" s="309">
        <v>4.5999999999999996</v>
      </c>
      <c r="AJ1373" s="309">
        <v>0</v>
      </c>
      <c r="AL1373" s="309"/>
    </row>
    <row r="1374" spans="2:38" ht="15" customHeight="1">
      <c r="B1374" s="462"/>
      <c r="C1374" s="460"/>
      <c r="D1374" s="297" t="s">
        <v>529</v>
      </c>
      <c r="E1374" s="298">
        <v>1</v>
      </c>
      <c r="F1374" s="299">
        <v>0</v>
      </c>
      <c r="G1374" s="299">
        <v>5</v>
      </c>
      <c r="H1374" s="299">
        <v>5</v>
      </c>
      <c r="I1374" s="299">
        <v>35</v>
      </c>
      <c r="J1374" s="299">
        <v>10</v>
      </c>
      <c r="K1374" s="299">
        <v>5</v>
      </c>
      <c r="L1374" s="299">
        <v>0.06</v>
      </c>
      <c r="M1374" s="299">
        <v>1.91</v>
      </c>
      <c r="N1374" s="299">
        <v>1.97</v>
      </c>
      <c r="O1374" s="299"/>
      <c r="P1374" s="299" t="s">
        <v>498</v>
      </c>
      <c r="Q1374" s="299">
        <v>2.4</v>
      </c>
      <c r="R1374" s="299">
        <v>4</v>
      </c>
      <c r="S1374" s="300">
        <v>50</v>
      </c>
      <c r="W1374" s="309"/>
      <c r="X1374" s="309"/>
      <c r="AB1374" s="309"/>
      <c r="AC1374" s="309">
        <v>-1</v>
      </c>
      <c r="AD1374" s="309">
        <v>4.0000000000000001E-3</v>
      </c>
      <c r="AE1374" s="309">
        <v>3.2000000000000001E-2</v>
      </c>
      <c r="AF1374" s="309">
        <v>8.0000000000000002E-3</v>
      </c>
      <c r="AG1374" s="309">
        <v>0.08</v>
      </c>
      <c r="AH1374" s="309" t="s">
        <v>493</v>
      </c>
      <c r="AI1374" s="309">
        <v>3.5</v>
      </c>
      <c r="AJ1374" s="309">
        <v>1E-3</v>
      </c>
      <c r="AL1374" s="309"/>
    </row>
    <row r="1375" spans="2:38" ht="15" customHeight="1">
      <c r="B1375" s="462"/>
      <c r="C1375" s="458">
        <v>42766</v>
      </c>
      <c r="D1375" s="297" t="s">
        <v>492</v>
      </c>
      <c r="E1375" s="298">
        <v>1</v>
      </c>
      <c r="F1375" s="299">
        <v>0</v>
      </c>
      <c r="G1375" s="299">
        <v>3</v>
      </c>
      <c r="H1375" s="299">
        <v>3</v>
      </c>
      <c r="I1375" s="299">
        <v>36</v>
      </c>
      <c r="J1375" s="299">
        <v>9</v>
      </c>
      <c r="K1375" s="299">
        <v>2</v>
      </c>
      <c r="L1375" s="299">
        <v>0.09</v>
      </c>
      <c r="M1375" s="299">
        <v>1.9</v>
      </c>
      <c r="N1375" s="299">
        <v>1.99</v>
      </c>
      <c r="O1375" s="299"/>
      <c r="P1375" s="299" t="s">
        <v>539</v>
      </c>
      <c r="Q1375" s="299">
        <v>3</v>
      </c>
      <c r="R1375" s="299">
        <v>3</v>
      </c>
      <c r="S1375" s="300">
        <v>57</v>
      </c>
      <c r="W1375" s="309"/>
      <c r="AB1375" s="309"/>
      <c r="AC1375" s="309">
        <v>3</v>
      </c>
      <c r="AD1375" s="309">
        <v>6.0000000000000001E-3</v>
      </c>
      <c r="AE1375" s="309">
        <v>3.4000000000000002E-2</v>
      </c>
      <c r="AF1375" s="309">
        <v>4.0000000000000001E-3</v>
      </c>
      <c r="AG1375" s="309">
        <v>0.09</v>
      </c>
      <c r="AH1375" s="309" t="s">
        <v>498</v>
      </c>
      <c r="AI1375" s="309">
        <v>2.7</v>
      </c>
      <c r="AJ1375" s="309">
        <v>1E-3</v>
      </c>
      <c r="AL1375" s="309"/>
    </row>
    <row r="1376" spans="2:38" ht="15" customHeight="1">
      <c r="B1376" s="462"/>
      <c r="C1376" s="459"/>
      <c r="D1376" s="297" t="s">
        <v>495</v>
      </c>
      <c r="E1376" s="298">
        <v>1</v>
      </c>
      <c r="F1376" s="299">
        <v>0</v>
      </c>
      <c r="G1376" s="299">
        <v>5</v>
      </c>
      <c r="H1376" s="299">
        <v>5</v>
      </c>
      <c r="I1376" s="299">
        <v>32</v>
      </c>
      <c r="J1376" s="299">
        <v>12</v>
      </c>
      <c r="K1376" s="299">
        <v>1</v>
      </c>
      <c r="L1376" s="299">
        <v>0.06</v>
      </c>
      <c r="M1376" s="299">
        <v>1.91</v>
      </c>
      <c r="N1376" s="299">
        <v>1.97</v>
      </c>
      <c r="O1376" s="299"/>
      <c r="P1376" s="299" t="s">
        <v>498</v>
      </c>
      <c r="Q1376" s="299">
        <v>1.2</v>
      </c>
      <c r="R1376" s="299">
        <v>1.6</v>
      </c>
      <c r="S1376" s="300">
        <v>47</v>
      </c>
      <c r="W1376" s="309"/>
      <c r="X1376" s="309"/>
      <c r="AB1376" s="309"/>
      <c r="AC1376" s="309">
        <v>4</v>
      </c>
      <c r="AD1376" s="309">
        <v>7.0000000000000001E-3</v>
      </c>
      <c r="AE1376" s="309">
        <v>3.3000000000000002E-2</v>
      </c>
      <c r="AF1376" s="309">
        <v>4.0000000000000001E-3</v>
      </c>
      <c r="AG1376" s="309">
        <v>0.1</v>
      </c>
      <c r="AH1376" s="309" t="s">
        <v>498</v>
      </c>
      <c r="AI1376" s="309">
        <v>3.3</v>
      </c>
      <c r="AJ1376" s="309">
        <v>1E-3</v>
      </c>
      <c r="AL1376" s="309"/>
    </row>
    <row r="1377" spans="2:38" ht="15" customHeight="1">
      <c r="B1377" s="462"/>
      <c r="C1377" s="459"/>
      <c r="D1377" s="297" t="s">
        <v>497</v>
      </c>
      <c r="E1377" s="298">
        <v>1</v>
      </c>
      <c r="F1377" s="299">
        <v>0</v>
      </c>
      <c r="G1377" s="299">
        <v>6</v>
      </c>
      <c r="H1377" s="299">
        <v>6</v>
      </c>
      <c r="I1377" s="299">
        <v>30</v>
      </c>
      <c r="J1377" s="299">
        <v>10</v>
      </c>
      <c r="K1377" s="299">
        <v>0</v>
      </c>
      <c r="L1377" s="299">
        <v>0.04</v>
      </c>
      <c r="M1377" s="299">
        <v>1.91</v>
      </c>
      <c r="N1377" s="299">
        <v>1.95</v>
      </c>
      <c r="O1377" s="299"/>
      <c r="P1377" s="299" t="s">
        <v>493</v>
      </c>
      <c r="Q1377" s="299">
        <v>3.7</v>
      </c>
      <c r="R1377" s="299">
        <v>3</v>
      </c>
      <c r="S1377" s="300">
        <v>43</v>
      </c>
      <c r="W1377" s="309"/>
      <c r="X1377" s="309"/>
      <c r="AB1377" s="309"/>
      <c r="AC1377" s="309">
        <v>-1</v>
      </c>
      <c r="AD1377" s="309">
        <v>4.0000000000000001E-3</v>
      </c>
      <c r="AE1377" s="309">
        <v>3.4000000000000002E-2</v>
      </c>
      <c r="AF1377" s="309">
        <v>3.0000000000000001E-3</v>
      </c>
      <c r="AG1377" s="309">
        <v>0.08</v>
      </c>
      <c r="AH1377" s="309" t="s">
        <v>498</v>
      </c>
      <c r="AI1377" s="309">
        <v>4.2</v>
      </c>
      <c r="AJ1377" s="309">
        <v>1E-3</v>
      </c>
      <c r="AL1377" s="309"/>
    </row>
    <row r="1378" spans="2:38" ht="15" customHeight="1">
      <c r="B1378" s="462"/>
      <c r="C1378" s="459"/>
      <c r="D1378" s="297" t="s">
        <v>500</v>
      </c>
      <c r="E1378" s="298">
        <v>1</v>
      </c>
      <c r="F1378" s="299">
        <v>0</v>
      </c>
      <c r="G1378" s="299">
        <v>2</v>
      </c>
      <c r="H1378" s="299">
        <v>2</v>
      </c>
      <c r="I1378" s="299">
        <v>32</v>
      </c>
      <c r="J1378" s="299">
        <v>7</v>
      </c>
      <c r="K1378" s="299">
        <v>4</v>
      </c>
      <c r="L1378" s="299">
        <v>0.08</v>
      </c>
      <c r="M1378" s="299">
        <v>1.91</v>
      </c>
      <c r="N1378" s="299">
        <v>1.99</v>
      </c>
      <c r="O1378" s="299"/>
      <c r="P1378" s="299" t="s">
        <v>518</v>
      </c>
      <c r="Q1378" s="299">
        <v>0.6</v>
      </c>
      <c r="R1378" s="299">
        <v>2.2999999999999998</v>
      </c>
      <c r="S1378" s="300">
        <v>48</v>
      </c>
      <c r="W1378" s="309"/>
      <c r="X1378" s="309"/>
      <c r="AB1378" s="309"/>
      <c r="AC1378" s="309">
        <v>6</v>
      </c>
      <c r="AD1378" s="309">
        <v>6.0000000000000001E-3</v>
      </c>
      <c r="AE1378" s="309">
        <v>3.5000000000000003E-2</v>
      </c>
      <c r="AF1378" s="309">
        <v>3.0000000000000001E-3</v>
      </c>
      <c r="AG1378" s="309">
        <v>0.08</v>
      </c>
      <c r="AH1378" s="309" t="s">
        <v>539</v>
      </c>
      <c r="AI1378" s="309">
        <v>2.7</v>
      </c>
      <c r="AJ1378" s="309">
        <v>1E-3</v>
      </c>
      <c r="AL1378" s="309"/>
    </row>
    <row r="1379" spans="2:38" ht="15" customHeight="1">
      <c r="B1379" s="462"/>
      <c r="C1379" s="459"/>
      <c r="D1379" s="297" t="s">
        <v>503</v>
      </c>
      <c r="E1379" s="298">
        <v>1</v>
      </c>
      <c r="F1379" s="299">
        <v>0</v>
      </c>
      <c r="G1379" s="299">
        <v>3</v>
      </c>
      <c r="H1379" s="299">
        <v>3</v>
      </c>
      <c r="I1379" s="299">
        <v>31</v>
      </c>
      <c r="J1379" s="299">
        <v>9</v>
      </c>
      <c r="K1379" s="299">
        <v>4</v>
      </c>
      <c r="L1379" s="299">
        <v>0.06</v>
      </c>
      <c r="M1379" s="299">
        <v>1.91</v>
      </c>
      <c r="N1379" s="299">
        <v>1.97</v>
      </c>
      <c r="O1379" s="299"/>
      <c r="P1379" s="299" t="s">
        <v>534</v>
      </c>
      <c r="Q1379" s="299">
        <v>0.8</v>
      </c>
      <c r="R1379" s="299">
        <v>1.4</v>
      </c>
      <c r="S1379" s="300">
        <v>47</v>
      </c>
      <c r="W1379" s="309"/>
      <c r="X1379" s="309"/>
      <c r="AB1379" s="309"/>
      <c r="AC1379" s="309">
        <v>5</v>
      </c>
      <c r="AD1379" s="309">
        <v>0.01</v>
      </c>
      <c r="AE1379" s="309">
        <v>3.5000000000000003E-2</v>
      </c>
      <c r="AF1379" s="309">
        <v>5.0000000000000001E-3</v>
      </c>
      <c r="AG1379" s="309">
        <v>0.06</v>
      </c>
      <c r="AH1379" s="309" t="s">
        <v>498</v>
      </c>
      <c r="AI1379" s="309">
        <v>2.4</v>
      </c>
      <c r="AJ1379" s="309">
        <v>1E-3</v>
      </c>
      <c r="AL1379" s="309"/>
    </row>
    <row r="1380" spans="2:38" ht="15" customHeight="1">
      <c r="B1380" s="462"/>
      <c r="C1380" s="459"/>
      <c r="D1380" s="297" t="s">
        <v>505</v>
      </c>
      <c r="E1380" s="298">
        <v>1</v>
      </c>
      <c r="F1380" s="299" t="s">
        <v>501</v>
      </c>
      <c r="G1380" s="299" t="s">
        <v>501</v>
      </c>
      <c r="H1380" s="299" t="s">
        <v>501</v>
      </c>
      <c r="I1380" s="299">
        <v>27</v>
      </c>
      <c r="J1380" s="299">
        <v>6</v>
      </c>
      <c r="K1380" s="299">
        <v>3</v>
      </c>
      <c r="L1380" s="299">
        <v>0.06</v>
      </c>
      <c r="M1380" s="299">
        <v>1.9</v>
      </c>
      <c r="N1380" s="299">
        <v>1.96</v>
      </c>
      <c r="O1380" s="299"/>
      <c r="P1380" s="299" t="s">
        <v>534</v>
      </c>
      <c r="Q1380" s="299">
        <v>0.8</v>
      </c>
      <c r="R1380" s="299">
        <v>1.7</v>
      </c>
      <c r="S1380" s="300">
        <v>32</v>
      </c>
      <c r="W1380" s="309"/>
      <c r="X1380" s="309"/>
      <c r="AB1380" s="309"/>
      <c r="AC1380" s="309">
        <v>2</v>
      </c>
      <c r="AD1380" s="309">
        <v>8.9999999999999993E-3</v>
      </c>
      <c r="AE1380" s="309">
        <v>3.5999999999999997E-2</v>
      </c>
      <c r="AF1380" s="309">
        <v>3.0000000000000001E-3</v>
      </c>
      <c r="AG1380" s="309">
        <v>0.09</v>
      </c>
      <c r="AH1380" s="309" t="s">
        <v>539</v>
      </c>
      <c r="AI1380" s="309">
        <v>3</v>
      </c>
      <c r="AJ1380" s="309">
        <v>1E-3</v>
      </c>
      <c r="AL1380" s="309"/>
    </row>
    <row r="1381" spans="2:38" ht="15" customHeight="1">
      <c r="B1381" s="462"/>
      <c r="C1381" s="459"/>
      <c r="D1381" s="297" t="s">
        <v>508</v>
      </c>
      <c r="E1381" s="298">
        <v>1</v>
      </c>
      <c r="F1381" s="299">
        <v>0</v>
      </c>
      <c r="G1381" s="299">
        <v>11</v>
      </c>
      <c r="H1381" s="299">
        <v>11</v>
      </c>
      <c r="I1381" s="299">
        <v>22</v>
      </c>
      <c r="J1381" s="299">
        <v>6</v>
      </c>
      <c r="K1381" s="299">
        <v>2</v>
      </c>
      <c r="L1381" s="299">
        <v>0.05</v>
      </c>
      <c r="M1381" s="299">
        <v>1.9</v>
      </c>
      <c r="N1381" s="299">
        <v>1.95</v>
      </c>
      <c r="O1381" s="299"/>
      <c r="P1381" s="299" t="s">
        <v>538</v>
      </c>
      <c r="Q1381" s="299">
        <v>0.5</v>
      </c>
      <c r="R1381" s="299">
        <v>1.5</v>
      </c>
      <c r="S1381" s="300">
        <v>30</v>
      </c>
      <c r="W1381" s="309"/>
      <c r="X1381" s="309"/>
      <c r="AB1381" s="309"/>
      <c r="AC1381" s="309">
        <v>1</v>
      </c>
      <c r="AD1381" s="309">
        <v>1.2E-2</v>
      </c>
      <c r="AE1381" s="309">
        <v>3.2000000000000001E-2</v>
      </c>
      <c r="AF1381" s="309">
        <v>5.0000000000000001E-3</v>
      </c>
      <c r="AG1381" s="309">
        <v>0.06</v>
      </c>
      <c r="AH1381" s="309" t="s">
        <v>498</v>
      </c>
      <c r="AI1381" s="309">
        <v>1.2</v>
      </c>
      <c r="AJ1381" s="309">
        <v>1E-3</v>
      </c>
      <c r="AL1381" s="309"/>
    </row>
    <row r="1382" spans="2:38" ht="15" customHeight="1">
      <c r="B1382" s="462"/>
      <c r="C1382" s="459"/>
      <c r="D1382" s="297" t="s">
        <v>510</v>
      </c>
      <c r="E1382" s="298">
        <v>2</v>
      </c>
      <c r="F1382" s="299">
        <v>2</v>
      </c>
      <c r="G1382" s="299">
        <v>15</v>
      </c>
      <c r="H1382" s="299">
        <v>17</v>
      </c>
      <c r="I1382" s="299">
        <v>17</v>
      </c>
      <c r="J1382" s="299">
        <v>12</v>
      </c>
      <c r="K1382" s="299">
        <v>6</v>
      </c>
      <c r="L1382" s="299">
        <v>0.1</v>
      </c>
      <c r="M1382" s="299">
        <v>1.91</v>
      </c>
      <c r="N1382" s="299">
        <v>2.0099999999999998</v>
      </c>
      <c r="O1382" s="299"/>
      <c r="P1382" s="299" t="s">
        <v>518</v>
      </c>
      <c r="Q1382" s="299">
        <v>2.1</v>
      </c>
      <c r="R1382" s="299">
        <v>2.1</v>
      </c>
      <c r="S1382" s="300">
        <v>38</v>
      </c>
      <c r="W1382" s="309"/>
      <c r="X1382" s="309"/>
      <c r="AB1382" s="309"/>
      <c r="AC1382" s="309">
        <v>0</v>
      </c>
      <c r="AD1382" s="309">
        <v>0.01</v>
      </c>
      <c r="AE1382" s="309">
        <v>0.03</v>
      </c>
      <c r="AF1382" s="309">
        <v>6.0000000000000001E-3</v>
      </c>
      <c r="AG1382" s="309">
        <v>0.04</v>
      </c>
      <c r="AH1382" s="309" t="s">
        <v>493</v>
      </c>
      <c r="AI1382" s="309">
        <v>3.7</v>
      </c>
      <c r="AJ1382" s="309">
        <v>1E-3</v>
      </c>
      <c r="AL1382" s="309"/>
    </row>
    <row r="1383" spans="2:38" ht="15" customHeight="1">
      <c r="B1383" s="462"/>
      <c r="C1383" s="459"/>
      <c r="D1383" s="297" t="s">
        <v>511</v>
      </c>
      <c r="E1383" s="298">
        <v>2</v>
      </c>
      <c r="F1383" s="299">
        <v>1</v>
      </c>
      <c r="G1383" s="299">
        <v>8</v>
      </c>
      <c r="H1383" s="299">
        <v>9</v>
      </c>
      <c r="I1383" s="299">
        <v>27</v>
      </c>
      <c r="J1383" s="299">
        <v>10</v>
      </c>
      <c r="K1383" s="299">
        <v>3</v>
      </c>
      <c r="L1383" s="299">
        <v>7.0000000000000007E-2</v>
      </c>
      <c r="M1383" s="299">
        <v>1.91</v>
      </c>
      <c r="N1383" s="299">
        <v>1.98</v>
      </c>
      <c r="O1383" s="299"/>
      <c r="P1383" s="299" t="s">
        <v>518</v>
      </c>
      <c r="Q1383" s="299">
        <v>2.2000000000000002</v>
      </c>
      <c r="R1383" s="299">
        <v>3.9</v>
      </c>
      <c r="S1383" s="300">
        <v>36</v>
      </c>
      <c r="W1383" s="309"/>
      <c r="X1383" s="309"/>
      <c r="AB1383" s="309"/>
      <c r="AC1383" s="309">
        <v>4</v>
      </c>
      <c r="AD1383" s="309">
        <v>7.0000000000000001E-3</v>
      </c>
      <c r="AE1383" s="309">
        <v>3.2000000000000001E-2</v>
      </c>
      <c r="AF1383" s="309">
        <v>2E-3</v>
      </c>
      <c r="AG1383" s="309">
        <v>0.08</v>
      </c>
      <c r="AH1383" s="309" t="s">
        <v>518</v>
      </c>
      <c r="AI1383" s="309">
        <v>0.6</v>
      </c>
      <c r="AJ1383" s="309">
        <v>1E-3</v>
      </c>
      <c r="AL1383" s="309"/>
    </row>
    <row r="1384" spans="2:38" ht="15" customHeight="1" thickBot="1">
      <c r="B1384" s="462"/>
      <c r="C1384" s="459"/>
      <c r="D1384" s="310" t="s">
        <v>512</v>
      </c>
      <c r="E1384" s="311">
        <v>2</v>
      </c>
      <c r="F1384" s="304">
        <v>1</v>
      </c>
      <c r="G1384" s="304">
        <v>6</v>
      </c>
      <c r="H1384" s="304">
        <v>7</v>
      </c>
      <c r="I1384" s="304">
        <v>31</v>
      </c>
      <c r="J1384" s="304">
        <v>10</v>
      </c>
      <c r="K1384" s="304">
        <v>0</v>
      </c>
      <c r="L1384" s="304">
        <v>0.05</v>
      </c>
      <c r="M1384" s="304">
        <v>1.9</v>
      </c>
      <c r="N1384" s="304">
        <v>1.95</v>
      </c>
      <c r="O1384" s="304"/>
      <c r="P1384" s="304" t="s">
        <v>518</v>
      </c>
      <c r="Q1384" s="304">
        <v>2.8</v>
      </c>
      <c r="R1384" s="304">
        <v>5.5</v>
      </c>
      <c r="S1384" s="305">
        <v>30</v>
      </c>
      <c r="W1384" s="309"/>
      <c r="X1384" s="309"/>
      <c r="AB1384" s="309"/>
      <c r="AC1384" s="309">
        <v>4</v>
      </c>
      <c r="AD1384" s="309">
        <v>8.9999999999999993E-3</v>
      </c>
      <c r="AE1384" s="309">
        <v>3.1E-2</v>
      </c>
      <c r="AF1384" s="309">
        <v>3.0000000000000001E-3</v>
      </c>
      <c r="AG1384" s="309">
        <v>0.06</v>
      </c>
      <c r="AH1384" s="309" t="s">
        <v>534</v>
      </c>
      <c r="AI1384" s="309">
        <v>0.8</v>
      </c>
      <c r="AJ1384" s="309">
        <v>1E-3</v>
      </c>
      <c r="AL1384" s="309"/>
    </row>
    <row r="1385" spans="2:38" ht="15" customHeight="1">
      <c r="B1385" s="461"/>
      <c r="C1385" s="459"/>
      <c r="D1385" s="293" t="s">
        <v>514</v>
      </c>
      <c r="E1385" s="294">
        <v>1</v>
      </c>
      <c r="F1385" s="295">
        <v>1</v>
      </c>
      <c r="G1385" s="295">
        <v>6</v>
      </c>
      <c r="H1385" s="295">
        <v>7</v>
      </c>
      <c r="I1385" s="295">
        <v>33</v>
      </c>
      <c r="J1385" s="295">
        <v>9</v>
      </c>
      <c r="K1385" s="295">
        <v>5</v>
      </c>
      <c r="L1385" s="295">
        <v>0.08</v>
      </c>
      <c r="M1385" s="295">
        <v>1.89</v>
      </c>
      <c r="N1385" s="295">
        <v>1.97</v>
      </c>
      <c r="O1385" s="295"/>
      <c r="P1385" s="295" t="s">
        <v>515</v>
      </c>
      <c r="Q1385" s="295">
        <v>3.2</v>
      </c>
      <c r="R1385" s="295">
        <v>6.5</v>
      </c>
      <c r="S1385" s="296">
        <v>27</v>
      </c>
      <c r="W1385" s="309"/>
      <c r="X1385" s="309"/>
      <c r="AB1385" s="309"/>
      <c r="AC1385" s="309">
        <v>3</v>
      </c>
      <c r="AD1385" s="309">
        <v>6.0000000000000001E-3</v>
      </c>
      <c r="AE1385" s="309">
        <v>2.7E-2</v>
      </c>
      <c r="AF1385" s="309" t="s">
        <v>501</v>
      </c>
      <c r="AG1385" s="309">
        <v>0.06</v>
      </c>
      <c r="AH1385" s="309" t="s">
        <v>534</v>
      </c>
      <c r="AI1385" s="309">
        <v>0.8</v>
      </c>
      <c r="AJ1385" s="309">
        <v>1E-3</v>
      </c>
      <c r="AL1385" s="309"/>
    </row>
    <row r="1386" spans="2:38" ht="15" customHeight="1">
      <c r="B1386" s="461"/>
      <c r="C1386" s="459"/>
      <c r="D1386" s="297" t="s">
        <v>516</v>
      </c>
      <c r="E1386" s="298">
        <v>1</v>
      </c>
      <c r="F1386" s="299">
        <v>1</v>
      </c>
      <c r="G1386" s="299">
        <v>5</v>
      </c>
      <c r="H1386" s="299">
        <v>6</v>
      </c>
      <c r="I1386" s="299">
        <v>35</v>
      </c>
      <c r="J1386" s="299">
        <v>10</v>
      </c>
      <c r="K1386" s="299">
        <v>0</v>
      </c>
      <c r="L1386" s="299">
        <v>0.06</v>
      </c>
      <c r="M1386" s="299">
        <v>1.9</v>
      </c>
      <c r="N1386" s="299">
        <v>1.96</v>
      </c>
      <c r="O1386" s="299"/>
      <c r="P1386" s="299" t="s">
        <v>518</v>
      </c>
      <c r="Q1386" s="299">
        <v>3.6</v>
      </c>
      <c r="R1386" s="299">
        <v>6.6</v>
      </c>
      <c r="S1386" s="300">
        <v>25</v>
      </c>
      <c r="W1386" s="309"/>
      <c r="X1386" s="309"/>
      <c r="AB1386" s="309"/>
      <c r="AC1386" s="309">
        <v>2</v>
      </c>
      <c r="AD1386" s="309">
        <v>6.0000000000000001E-3</v>
      </c>
      <c r="AE1386" s="309">
        <v>2.1999999999999999E-2</v>
      </c>
      <c r="AF1386" s="309">
        <v>1.0999999999999999E-2</v>
      </c>
      <c r="AG1386" s="309">
        <v>0.05</v>
      </c>
      <c r="AH1386" s="309" t="s">
        <v>538</v>
      </c>
      <c r="AI1386" s="309">
        <v>0.5</v>
      </c>
      <c r="AJ1386" s="309">
        <v>1E-3</v>
      </c>
      <c r="AL1386" s="309"/>
    </row>
    <row r="1387" spans="2:38" ht="15" customHeight="1">
      <c r="B1387" s="461"/>
      <c r="C1387" s="459"/>
      <c r="D1387" s="297" t="s">
        <v>517</v>
      </c>
      <c r="E1387" s="298">
        <v>1</v>
      </c>
      <c r="F1387" s="299">
        <v>1</v>
      </c>
      <c r="G1387" s="299">
        <v>5</v>
      </c>
      <c r="H1387" s="299">
        <v>6</v>
      </c>
      <c r="I1387" s="299">
        <v>36</v>
      </c>
      <c r="J1387" s="299">
        <v>6</v>
      </c>
      <c r="K1387" s="299">
        <v>4</v>
      </c>
      <c r="L1387" s="299">
        <v>0.05</v>
      </c>
      <c r="M1387" s="299">
        <v>1.89</v>
      </c>
      <c r="N1387" s="299">
        <v>1.94</v>
      </c>
      <c r="O1387" s="299"/>
      <c r="P1387" s="299" t="s">
        <v>538</v>
      </c>
      <c r="Q1387" s="299">
        <v>2.2000000000000002</v>
      </c>
      <c r="R1387" s="299">
        <v>6.8</v>
      </c>
      <c r="S1387" s="300">
        <v>22</v>
      </c>
      <c r="W1387" s="309"/>
      <c r="X1387" s="309"/>
      <c r="AB1387" s="309"/>
      <c r="AC1387" s="309">
        <v>6</v>
      </c>
      <c r="AD1387" s="309">
        <v>1.2E-2</v>
      </c>
      <c r="AE1387" s="309">
        <v>1.7000000000000001E-2</v>
      </c>
      <c r="AF1387" s="309">
        <v>1.7000000000000001E-2</v>
      </c>
      <c r="AG1387" s="309">
        <v>0.1</v>
      </c>
      <c r="AH1387" s="309" t="s">
        <v>518</v>
      </c>
      <c r="AI1387" s="309">
        <v>2.1</v>
      </c>
      <c r="AJ1387" s="309">
        <v>2E-3</v>
      </c>
      <c r="AL1387" s="309"/>
    </row>
    <row r="1388" spans="2:38" ht="15" customHeight="1">
      <c r="B1388" s="461"/>
      <c r="C1388" s="459"/>
      <c r="D1388" s="297" t="s">
        <v>519</v>
      </c>
      <c r="E1388" s="298">
        <v>1</v>
      </c>
      <c r="F1388" s="299">
        <v>0</v>
      </c>
      <c r="G1388" s="299">
        <v>6</v>
      </c>
      <c r="H1388" s="299">
        <v>6</v>
      </c>
      <c r="I1388" s="299">
        <v>36</v>
      </c>
      <c r="J1388" s="299">
        <v>10</v>
      </c>
      <c r="K1388" s="299">
        <v>1</v>
      </c>
      <c r="L1388" s="299">
        <v>0.05</v>
      </c>
      <c r="M1388" s="299">
        <v>1.89</v>
      </c>
      <c r="N1388" s="299">
        <v>1.94</v>
      </c>
      <c r="O1388" s="299"/>
      <c r="P1388" s="299" t="s">
        <v>535</v>
      </c>
      <c r="Q1388" s="299">
        <v>1.7</v>
      </c>
      <c r="R1388" s="299">
        <v>7.7</v>
      </c>
      <c r="S1388" s="300">
        <v>23</v>
      </c>
      <c r="W1388" s="309"/>
      <c r="X1388" s="309"/>
      <c r="AB1388" s="309"/>
      <c r="AC1388" s="309">
        <v>3</v>
      </c>
      <c r="AD1388" s="309">
        <v>0.01</v>
      </c>
      <c r="AE1388" s="309">
        <v>2.7E-2</v>
      </c>
      <c r="AF1388" s="309">
        <v>8.9999999999999993E-3</v>
      </c>
      <c r="AG1388" s="309">
        <v>7.0000000000000007E-2</v>
      </c>
      <c r="AH1388" s="309" t="s">
        <v>518</v>
      </c>
      <c r="AI1388" s="309">
        <v>2.2000000000000002</v>
      </c>
      <c r="AJ1388" s="309">
        <v>2E-3</v>
      </c>
      <c r="AL1388" s="309"/>
    </row>
    <row r="1389" spans="2:38" ht="15" customHeight="1">
      <c r="B1389" s="461"/>
      <c r="C1389" s="459"/>
      <c r="D1389" s="297" t="s">
        <v>520</v>
      </c>
      <c r="E1389" s="298">
        <v>1</v>
      </c>
      <c r="F1389" s="299">
        <v>0</v>
      </c>
      <c r="G1389" s="299">
        <v>5</v>
      </c>
      <c r="H1389" s="299">
        <v>5</v>
      </c>
      <c r="I1389" s="299">
        <v>38</v>
      </c>
      <c r="J1389" s="299">
        <v>16</v>
      </c>
      <c r="K1389" s="299">
        <v>8</v>
      </c>
      <c r="L1389" s="299">
        <v>7.0000000000000007E-2</v>
      </c>
      <c r="M1389" s="299">
        <v>1.89</v>
      </c>
      <c r="N1389" s="299">
        <v>1.96</v>
      </c>
      <c r="O1389" s="299"/>
      <c r="P1389" s="299" t="s">
        <v>498</v>
      </c>
      <c r="Q1389" s="299">
        <v>2.4</v>
      </c>
      <c r="R1389" s="299">
        <v>8.3000000000000007</v>
      </c>
      <c r="S1389" s="300">
        <v>22</v>
      </c>
      <c r="W1389" s="309"/>
      <c r="X1389" s="309"/>
      <c r="AB1389" s="309"/>
      <c r="AC1389" s="309">
        <v>0</v>
      </c>
      <c r="AD1389" s="309">
        <v>0.01</v>
      </c>
      <c r="AE1389" s="309">
        <v>3.1E-2</v>
      </c>
      <c r="AF1389" s="309">
        <v>7.0000000000000001E-3</v>
      </c>
      <c r="AG1389" s="309">
        <v>0.05</v>
      </c>
      <c r="AH1389" s="309" t="s">
        <v>518</v>
      </c>
      <c r="AI1389" s="309">
        <v>2.8</v>
      </c>
      <c r="AJ1389" s="309">
        <v>2E-3</v>
      </c>
      <c r="AL1389" s="309"/>
    </row>
    <row r="1390" spans="2:38" ht="15" customHeight="1">
      <c r="B1390" s="461"/>
      <c r="C1390" s="459"/>
      <c r="D1390" s="297" t="s">
        <v>521</v>
      </c>
      <c r="E1390" s="298">
        <v>1</v>
      </c>
      <c r="F1390" s="299">
        <v>0</v>
      </c>
      <c r="G1390" s="299">
        <v>5</v>
      </c>
      <c r="H1390" s="299">
        <v>5</v>
      </c>
      <c r="I1390" s="299">
        <v>38</v>
      </c>
      <c r="J1390" s="299">
        <v>9</v>
      </c>
      <c r="K1390" s="299">
        <v>5</v>
      </c>
      <c r="L1390" s="299">
        <v>0.06</v>
      </c>
      <c r="M1390" s="299">
        <v>1.89</v>
      </c>
      <c r="N1390" s="299">
        <v>1.95</v>
      </c>
      <c r="O1390" s="299"/>
      <c r="P1390" s="299" t="s">
        <v>534</v>
      </c>
      <c r="Q1390" s="299">
        <v>0.7</v>
      </c>
      <c r="R1390" s="299">
        <v>7.3</v>
      </c>
      <c r="S1390" s="300">
        <v>23</v>
      </c>
      <c r="W1390" s="309"/>
      <c r="X1390" s="309"/>
      <c r="AB1390" s="309"/>
      <c r="AC1390" s="309">
        <v>5</v>
      </c>
      <c r="AD1390" s="309">
        <v>8.9999999999999993E-3</v>
      </c>
      <c r="AE1390" s="309">
        <v>3.3000000000000002E-2</v>
      </c>
      <c r="AF1390" s="309">
        <v>7.0000000000000001E-3</v>
      </c>
      <c r="AG1390" s="309">
        <v>0.08</v>
      </c>
      <c r="AH1390" s="309" t="s">
        <v>515</v>
      </c>
      <c r="AI1390" s="309">
        <v>3.2</v>
      </c>
      <c r="AJ1390" s="309">
        <v>1E-3</v>
      </c>
      <c r="AL1390" s="309"/>
    </row>
    <row r="1391" spans="2:38" ht="15" customHeight="1">
      <c r="B1391" s="461"/>
      <c r="C1391" s="459"/>
      <c r="D1391" s="297" t="s">
        <v>522</v>
      </c>
      <c r="E1391" s="298">
        <v>1</v>
      </c>
      <c r="F1391" s="299">
        <v>0</v>
      </c>
      <c r="G1391" s="299">
        <v>5</v>
      </c>
      <c r="H1391" s="299">
        <v>5</v>
      </c>
      <c r="I1391" s="299">
        <v>37</v>
      </c>
      <c r="J1391" s="299">
        <v>10</v>
      </c>
      <c r="K1391" s="299">
        <v>5</v>
      </c>
      <c r="L1391" s="299">
        <v>7.0000000000000007E-2</v>
      </c>
      <c r="M1391" s="299">
        <v>1.9</v>
      </c>
      <c r="N1391" s="299">
        <v>1.97</v>
      </c>
      <c r="O1391" s="299"/>
      <c r="P1391" s="299" t="s">
        <v>506</v>
      </c>
      <c r="Q1391" s="299">
        <v>3.9</v>
      </c>
      <c r="R1391" s="299">
        <v>5.0999999999999996</v>
      </c>
      <c r="S1391" s="300">
        <v>31</v>
      </c>
      <c r="W1391" s="309"/>
      <c r="X1391" s="309"/>
      <c r="AB1391" s="309"/>
      <c r="AC1391" s="309">
        <v>0</v>
      </c>
      <c r="AD1391" s="309">
        <v>0.01</v>
      </c>
      <c r="AE1391" s="309">
        <v>3.5000000000000003E-2</v>
      </c>
      <c r="AF1391" s="309">
        <v>6.0000000000000001E-3</v>
      </c>
      <c r="AG1391" s="309">
        <v>0.06</v>
      </c>
      <c r="AH1391" s="309" t="s">
        <v>518</v>
      </c>
      <c r="AI1391" s="309">
        <v>3.6</v>
      </c>
      <c r="AJ1391" s="309">
        <v>1E-3</v>
      </c>
      <c r="AL1391" s="309"/>
    </row>
    <row r="1392" spans="2:38" ht="15" customHeight="1">
      <c r="B1392" s="461"/>
      <c r="C1392" s="459"/>
      <c r="D1392" s="297" t="s">
        <v>523</v>
      </c>
      <c r="E1392" s="298">
        <v>0</v>
      </c>
      <c r="F1392" s="299">
        <v>0</v>
      </c>
      <c r="G1392" s="299">
        <v>5</v>
      </c>
      <c r="H1392" s="299">
        <v>5</v>
      </c>
      <c r="I1392" s="299">
        <v>33</v>
      </c>
      <c r="J1392" s="299">
        <v>9</v>
      </c>
      <c r="K1392" s="299">
        <v>2</v>
      </c>
      <c r="L1392" s="299">
        <v>0.08</v>
      </c>
      <c r="M1392" s="299">
        <v>1.89</v>
      </c>
      <c r="N1392" s="299">
        <v>1.97</v>
      </c>
      <c r="O1392" s="299"/>
      <c r="P1392" s="299" t="s">
        <v>498</v>
      </c>
      <c r="Q1392" s="299">
        <v>2.9</v>
      </c>
      <c r="R1392" s="299">
        <v>2.9</v>
      </c>
      <c r="S1392" s="300">
        <v>33</v>
      </c>
      <c r="W1392" s="309"/>
      <c r="X1392" s="309"/>
      <c r="AB1392" s="309"/>
      <c r="AC1392" s="309">
        <v>4</v>
      </c>
      <c r="AD1392" s="309">
        <v>6.0000000000000001E-3</v>
      </c>
      <c r="AE1392" s="309">
        <v>3.5999999999999997E-2</v>
      </c>
      <c r="AF1392" s="309">
        <v>6.0000000000000001E-3</v>
      </c>
      <c r="AG1392" s="309">
        <v>0.05</v>
      </c>
      <c r="AH1392" s="309" t="s">
        <v>538</v>
      </c>
      <c r="AI1392" s="309">
        <v>2.2000000000000002</v>
      </c>
      <c r="AJ1392" s="309">
        <v>1E-3</v>
      </c>
      <c r="AL1392" s="309"/>
    </row>
    <row r="1393" spans="2:54" ht="15" customHeight="1">
      <c r="B1393" s="461"/>
      <c r="C1393" s="459"/>
      <c r="D1393" s="297" t="s">
        <v>524</v>
      </c>
      <c r="E1393" s="298">
        <v>0</v>
      </c>
      <c r="F1393" s="299">
        <v>0</v>
      </c>
      <c r="G1393" s="299">
        <v>6</v>
      </c>
      <c r="H1393" s="299">
        <v>6</v>
      </c>
      <c r="I1393" s="299">
        <v>30</v>
      </c>
      <c r="J1393" s="299">
        <v>6</v>
      </c>
      <c r="K1393" s="299">
        <v>4</v>
      </c>
      <c r="L1393" s="299">
        <v>0.1</v>
      </c>
      <c r="M1393" s="299">
        <v>1.93</v>
      </c>
      <c r="N1393" s="299">
        <v>2.0299999999999998</v>
      </c>
      <c r="O1393" s="299"/>
      <c r="P1393" s="299" t="s">
        <v>498</v>
      </c>
      <c r="Q1393" s="299">
        <v>2.8</v>
      </c>
      <c r="R1393" s="299">
        <v>1.6</v>
      </c>
      <c r="S1393" s="300">
        <v>38</v>
      </c>
      <c r="W1393" s="309"/>
      <c r="X1393" s="309"/>
      <c r="AB1393" s="309"/>
      <c r="AC1393" s="309">
        <v>1</v>
      </c>
      <c r="AD1393" s="309">
        <v>0.01</v>
      </c>
      <c r="AE1393" s="309">
        <v>3.5999999999999997E-2</v>
      </c>
      <c r="AF1393" s="309">
        <v>6.0000000000000001E-3</v>
      </c>
      <c r="AG1393" s="309">
        <v>0.05</v>
      </c>
      <c r="AH1393" s="309" t="s">
        <v>535</v>
      </c>
      <c r="AI1393" s="309">
        <v>1.7</v>
      </c>
      <c r="AJ1393" s="309">
        <v>1E-3</v>
      </c>
      <c r="AL1393" s="309"/>
    </row>
    <row r="1394" spans="2:54" ht="15" customHeight="1">
      <c r="B1394" s="461"/>
      <c r="C1394" s="459"/>
      <c r="D1394" s="297" t="s">
        <v>525</v>
      </c>
      <c r="E1394" s="298">
        <v>0</v>
      </c>
      <c r="F1394" s="299">
        <v>0</v>
      </c>
      <c r="G1394" s="299">
        <v>7</v>
      </c>
      <c r="H1394" s="299">
        <v>7</v>
      </c>
      <c r="I1394" s="299">
        <v>31</v>
      </c>
      <c r="J1394" s="299">
        <v>11</v>
      </c>
      <c r="K1394" s="299">
        <v>8</v>
      </c>
      <c r="L1394" s="299">
        <v>0.1</v>
      </c>
      <c r="M1394" s="299">
        <v>1.92</v>
      </c>
      <c r="N1394" s="299">
        <v>2.02</v>
      </c>
      <c r="O1394" s="299"/>
      <c r="P1394" s="299" t="s">
        <v>498</v>
      </c>
      <c r="Q1394" s="299">
        <v>1.7</v>
      </c>
      <c r="R1394" s="299">
        <v>0.3</v>
      </c>
      <c r="S1394" s="300">
        <v>41</v>
      </c>
      <c r="W1394" s="309"/>
      <c r="X1394" s="309"/>
      <c r="AB1394" s="309"/>
      <c r="AC1394" s="309">
        <v>8</v>
      </c>
      <c r="AD1394" s="309">
        <v>1.6E-2</v>
      </c>
      <c r="AE1394" s="309">
        <v>3.7999999999999999E-2</v>
      </c>
      <c r="AF1394" s="309">
        <v>5.0000000000000001E-3</v>
      </c>
      <c r="AG1394" s="309">
        <v>7.0000000000000007E-2</v>
      </c>
      <c r="AH1394" s="309" t="s">
        <v>498</v>
      </c>
      <c r="AI1394" s="309">
        <v>2.4</v>
      </c>
      <c r="AJ1394" s="309">
        <v>1E-3</v>
      </c>
      <c r="AL1394" s="309"/>
    </row>
    <row r="1395" spans="2:54" ht="15" customHeight="1">
      <c r="B1395" s="461"/>
      <c r="C1395" s="459"/>
      <c r="D1395" s="297" t="s">
        <v>526</v>
      </c>
      <c r="E1395" s="298">
        <v>0</v>
      </c>
      <c r="F1395" s="299">
        <v>0</v>
      </c>
      <c r="G1395" s="299">
        <v>12</v>
      </c>
      <c r="H1395" s="299">
        <v>12</v>
      </c>
      <c r="I1395" s="299">
        <v>24</v>
      </c>
      <c r="J1395" s="299">
        <v>17</v>
      </c>
      <c r="K1395" s="299">
        <v>8</v>
      </c>
      <c r="L1395" s="299">
        <v>0.12</v>
      </c>
      <c r="M1395" s="299">
        <v>1.93</v>
      </c>
      <c r="N1395" s="299">
        <v>2.0499999999999998</v>
      </c>
      <c r="O1395" s="299"/>
      <c r="P1395" s="299" t="s">
        <v>498</v>
      </c>
      <c r="Q1395" s="299">
        <v>1.5</v>
      </c>
      <c r="R1395" s="299">
        <v>-0.5</v>
      </c>
      <c r="S1395" s="300">
        <v>44</v>
      </c>
      <c r="W1395" s="309"/>
      <c r="X1395" s="309"/>
      <c r="AB1395" s="309"/>
      <c r="AC1395" s="309">
        <v>5</v>
      </c>
      <c r="AD1395" s="309">
        <v>8.9999999999999993E-3</v>
      </c>
      <c r="AE1395" s="309">
        <v>3.7999999999999999E-2</v>
      </c>
      <c r="AF1395" s="309">
        <v>5.0000000000000001E-3</v>
      </c>
      <c r="AG1395" s="309">
        <v>0.06</v>
      </c>
      <c r="AH1395" s="309" t="s">
        <v>534</v>
      </c>
      <c r="AI1395" s="309">
        <v>0.7</v>
      </c>
      <c r="AJ1395" s="309">
        <v>1E-3</v>
      </c>
      <c r="AL1395" s="309"/>
    </row>
    <row r="1396" spans="2:54" ht="15" customHeight="1">
      <c r="B1396" s="461"/>
      <c r="C1396" s="459"/>
      <c r="D1396" s="297" t="s">
        <v>527</v>
      </c>
      <c r="E1396" s="298">
        <v>0</v>
      </c>
      <c r="F1396" s="299">
        <v>0</v>
      </c>
      <c r="G1396" s="299">
        <v>12</v>
      </c>
      <c r="H1396" s="299">
        <v>12</v>
      </c>
      <c r="I1396" s="299">
        <v>21</v>
      </c>
      <c r="J1396" s="299">
        <v>9</v>
      </c>
      <c r="K1396" s="299">
        <v>2</v>
      </c>
      <c r="L1396" s="299">
        <v>0.13</v>
      </c>
      <c r="M1396" s="299">
        <v>1.92</v>
      </c>
      <c r="N1396" s="299">
        <v>2.0499999999999998</v>
      </c>
      <c r="O1396" s="299"/>
      <c r="P1396" s="299" t="s">
        <v>493</v>
      </c>
      <c r="Q1396" s="299">
        <v>0.9</v>
      </c>
      <c r="R1396" s="299">
        <v>-0.7</v>
      </c>
      <c r="S1396" s="300">
        <v>45</v>
      </c>
      <c r="W1396" s="309"/>
      <c r="X1396" s="309"/>
      <c r="AB1396" s="309"/>
      <c r="AC1396" s="309">
        <v>5</v>
      </c>
      <c r="AD1396" s="309">
        <v>0.01</v>
      </c>
      <c r="AE1396" s="309">
        <v>3.6999999999999998E-2</v>
      </c>
      <c r="AF1396" s="309">
        <v>5.0000000000000001E-3</v>
      </c>
      <c r="AG1396" s="309">
        <v>7.0000000000000007E-2</v>
      </c>
      <c r="AH1396" s="309" t="s">
        <v>506</v>
      </c>
      <c r="AI1396" s="309">
        <v>3.9</v>
      </c>
      <c r="AJ1396" s="309">
        <v>1E-3</v>
      </c>
      <c r="AK1396" s="309"/>
      <c r="AL1396" s="309"/>
      <c r="AM1396" s="309"/>
      <c r="AN1396" s="309"/>
      <c r="AO1396" s="309"/>
      <c r="AP1396" s="309"/>
      <c r="AQ1396" s="309"/>
      <c r="AR1396" s="309"/>
      <c r="AS1396" s="309"/>
      <c r="AT1396" s="309"/>
      <c r="AU1396" s="309"/>
      <c r="AV1396" s="309"/>
      <c r="AW1396" s="309"/>
      <c r="AX1396" s="309"/>
      <c r="AY1396" s="309"/>
      <c r="AZ1396" s="309"/>
      <c r="BA1396" s="309"/>
      <c r="BB1396" s="309"/>
    </row>
    <row r="1397" spans="2:54" ht="15" customHeight="1">
      <c r="B1397" s="461"/>
      <c r="C1397" s="459"/>
      <c r="D1397" s="297" t="s">
        <v>528</v>
      </c>
      <c r="E1397" s="298">
        <v>1</v>
      </c>
      <c r="F1397" s="299">
        <v>0</v>
      </c>
      <c r="G1397" s="299">
        <v>13</v>
      </c>
      <c r="H1397" s="299">
        <v>13</v>
      </c>
      <c r="I1397" s="299">
        <v>16</v>
      </c>
      <c r="J1397" s="299">
        <v>9</v>
      </c>
      <c r="K1397" s="299">
        <v>5</v>
      </c>
      <c r="L1397" s="299">
        <v>0.1</v>
      </c>
      <c r="M1397" s="299">
        <v>2.0099999999999998</v>
      </c>
      <c r="N1397" s="299">
        <v>2.11</v>
      </c>
      <c r="O1397" s="299"/>
      <c r="P1397" s="299" t="s">
        <v>498</v>
      </c>
      <c r="Q1397" s="299">
        <v>1.1000000000000001</v>
      </c>
      <c r="R1397" s="299">
        <v>-2.2999999999999998</v>
      </c>
      <c r="S1397" s="300">
        <v>53</v>
      </c>
      <c r="W1397" s="309"/>
      <c r="X1397" s="309"/>
      <c r="AB1397" s="309"/>
      <c r="AC1397" s="309">
        <v>2</v>
      </c>
      <c r="AD1397" s="309">
        <v>8.9999999999999993E-3</v>
      </c>
      <c r="AE1397" s="309">
        <v>3.3000000000000002E-2</v>
      </c>
      <c r="AF1397" s="309">
        <v>5.0000000000000001E-3</v>
      </c>
      <c r="AG1397" s="309">
        <v>0.08</v>
      </c>
      <c r="AH1397" s="309" t="s">
        <v>498</v>
      </c>
      <c r="AI1397" s="309">
        <v>2.9</v>
      </c>
      <c r="AJ1397" s="309">
        <v>0</v>
      </c>
      <c r="AK1397" s="309"/>
      <c r="AL1397" s="309"/>
      <c r="AM1397" s="309"/>
      <c r="AN1397" s="309"/>
      <c r="AO1397" s="309"/>
      <c r="AP1397" s="309"/>
      <c r="AQ1397" s="309"/>
      <c r="AR1397" s="309"/>
      <c r="AS1397" s="309"/>
      <c r="AT1397" s="309"/>
      <c r="AU1397" s="309"/>
      <c r="AV1397" s="309"/>
      <c r="AW1397" s="309"/>
      <c r="AX1397" s="309"/>
      <c r="AY1397" s="309"/>
      <c r="AZ1397" s="309"/>
      <c r="BA1397" s="309"/>
      <c r="BB1397" s="309"/>
    </row>
    <row r="1398" spans="2:54" ht="15" customHeight="1">
      <c r="B1398" s="461"/>
      <c r="C1398" s="460"/>
      <c r="D1398" s="297" t="s">
        <v>529</v>
      </c>
      <c r="E1398" s="298">
        <v>1</v>
      </c>
      <c r="F1398" s="299">
        <v>0</v>
      </c>
      <c r="G1398" s="299">
        <v>8</v>
      </c>
      <c r="H1398" s="299">
        <v>8</v>
      </c>
      <c r="I1398" s="299">
        <v>21</v>
      </c>
      <c r="J1398" s="299">
        <v>11</v>
      </c>
      <c r="K1398" s="299">
        <v>2</v>
      </c>
      <c r="L1398" s="299">
        <v>0.09</v>
      </c>
      <c r="M1398" s="299">
        <v>2</v>
      </c>
      <c r="N1398" s="299">
        <v>2.09</v>
      </c>
      <c r="O1398" s="299"/>
      <c r="P1398" s="299" t="s">
        <v>493</v>
      </c>
      <c r="Q1398" s="299">
        <v>1.3</v>
      </c>
      <c r="R1398" s="299">
        <v>-3.2</v>
      </c>
      <c r="S1398" s="300">
        <v>56</v>
      </c>
      <c r="W1398" s="309"/>
      <c r="X1398" s="309"/>
      <c r="AB1398" s="309"/>
      <c r="AC1398" s="309">
        <v>4</v>
      </c>
      <c r="AD1398" s="309">
        <v>6.0000000000000001E-3</v>
      </c>
      <c r="AE1398" s="309">
        <v>0.03</v>
      </c>
      <c r="AF1398" s="309">
        <v>6.0000000000000001E-3</v>
      </c>
      <c r="AG1398" s="309">
        <v>0.1</v>
      </c>
      <c r="AH1398" s="309" t="s">
        <v>498</v>
      </c>
      <c r="AI1398" s="309">
        <v>2.8</v>
      </c>
      <c r="AJ1398" s="309">
        <v>0</v>
      </c>
      <c r="AL1398" s="309"/>
    </row>
    <row r="1399" spans="2:54" ht="15" customHeight="1">
      <c r="B1399" s="461"/>
      <c r="C1399" s="458">
        <v>42767</v>
      </c>
      <c r="D1399" s="297" t="s">
        <v>492</v>
      </c>
      <c r="E1399" s="298">
        <v>1</v>
      </c>
      <c r="F1399" s="299">
        <v>0</v>
      </c>
      <c r="G1399" s="299">
        <v>6</v>
      </c>
      <c r="H1399" s="299">
        <v>6</v>
      </c>
      <c r="I1399" s="299">
        <v>23</v>
      </c>
      <c r="J1399" s="299">
        <v>11</v>
      </c>
      <c r="K1399" s="299">
        <v>2</v>
      </c>
      <c r="L1399" s="299">
        <v>0.11</v>
      </c>
      <c r="M1399" s="299">
        <v>2</v>
      </c>
      <c r="N1399" s="299">
        <v>2.11</v>
      </c>
      <c r="O1399" s="299"/>
      <c r="P1399" s="299" t="s">
        <v>498</v>
      </c>
      <c r="Q1399" s="299">
        <v>1.5</v>
      </c>
      <c r="R1399" s="299">
        <v>-1.9</v>
      </c>
      <c r="S1399" s="300">
        <v>56</v>
      </c>
      <c r="W1399" s="309"/>
      <c r="X1399" s="309"/>
      <c r="AB1399" s="309"/>
      <c r="AC1399" s="309">
        <v>8</v>
      </c>
      <c r="AD1399" s="309">
        <v>1.0999999999999999E-2</v>
      </c>
      <c r="AE1399" s="309">
        <v>3.1E-2</v>
      </c>
      <c r="AF1399" s="309">
        <v>7.0000000000000001E-3</v>
      </c>
      <c r="AG1399" s="309">
        <v>0.1</v>
      </c>
      <c r="AH1399" s="309" t="s">
        <v>498</v>
      </c>
      <c r="AI1399" s="309">
        <v>1.7</v>
      </c>
      <c r="AJ1399" s="309">
        <v>0</v>
      </c>
      <c r="AL1399" s="309"/>
    </row>
    <row r="1400" spans="2:54" ht="15" customHeight="1">
      <c r="B1400" s="461"/>
      <c r="C1400" s="459"/>
      <c r="D1400" s="297" t="s">
        <v>495</v>
      </c>
      <c r="E1400" s="298">
        <v>1</v>
      </c>
      <c r="F1400" s="299">
        <v>0</v>
      </c>
      <c r="G1400" s="299">
        <v>7</v>
      </c>
      <c r="H1400" s="299">
        <v>7</v>
      </c>
      <c r="I1400" s="299">
        <v>18</v>
      </c>
      <c r="J1400" s="299">
        <v>10</v>
      </c>
      <c r="K1400" s="299">
        <v>4</v>
      </c>
      <c r="L1400" s="299">
        <v>0.09</v>
      </c>
      <c r="M1400" s="299">
        <v>1.97</v>
      </c>
      <c r="N1400" s="299">
        <v>2.06</v>
      </c>
      <c r="O1400" s="299"/>
      <c r="P1400" s="299" t="s">
        <v>498</v>
      </c>
      <c r="Q1400" s="299">
        <v>2.8</v>
      </c>
      <c r="R1400" s="299">
        <v>-0.9</v>
      </c>
      <c r="S1400" s="300">
        <v>57</v>
      </c>
      <c r="W1400" s="309"/>
      <c r="X1400" s="309"/>
      <c r="AB1400" s="309"/>
      <c r="AC1400" s="309">
        <v>8</v>
      </c>
      <c r="AD1400" s="309">
        <v>1.7000000000000001E-2</v>
      </c>
      <c r="AE1400" s="309">
        <v>2.4E-2</v>
      </c>
      <c r="AF1400" s="309">
        <v>1.2E-2</v>
      </c>
      <c r="AG1400" s="309">
        <v>0.12</v>
      </c>
      <c r="AH1400" s="309" t="s">
        <v>498</v>
      </c>
      <c r="AI1400" s="309">
        <v>1.5</v>
      </c>
      <c r="AJ1400" s="309">
        <v>0</v>
      </c>
      <c r="AK1400" s="309"/>
      <c r="AL1400" s="309"/>
      <c r="AM1400" s="309"/>
      <c r="AN1400" s="309"/>
      <c r="AO1400" s="309"/>
      <c r="AP1400" s="309"/>
      <c r="AQ1400" s="309"/>
      <c r="AR1400" s="309"/>
      <c r="AS1400" s="309"/>
      <c r="AT1400" s="309"/>
      <c r="AU1400" s="309"/>
      <c r="AV1400" s="309"/>
      <c r="AW1400" s="309"/>
      <c r="AX1400" s="309"/>
      <c r="AY1400" s="309"/>
    </row>
    <row r="1401" spans="2:54" ht="15" customHeight="1">
      <c r="B1401" s="461"/>
      <c r="C1401" s="459"/>
      <c r="D1401" s="297" t="s">
        <v>497</v>
      </c>
      <c r="E1401" s="298">
        <v>1</v>
      </c>
      <c r="F1401" s="299">
        <v>0</v>
      </c>
      <c r="G1401" s="299">
        <v>8</v>
      </c>
      <c r="H1401" s="299">
        <v>8</v>
      </c>
      <c r="I1401" s="299">
        <v>15</v>
      </c>
      <c r="J1401" s="299">
        <v>7</v>
      </c>
      <c r="K1401" s="299">
        <v>5</v>
      </c>
      <c r="L1401" s="299">
        <v>0.08</v>
      </c>
      <c r="M1401" s="299">
        <v>1.96</v>
      </c>
      <c r="N1401" s="299">
        <v>2.04</v>
      </c>
      <c r="O1401" s="299"/>
      <c r="P1401" s="299" t="s">
        <v>498</v>
      </c>
      <c r="Q1401" s="299">
        <v>2.6</v>
      </c>
      <c r="R1401" s="299">
        <v>-1.5</v>
      </c>
      <c r="S1401" s="300">
        <v>54</v>
      </c>
      <c r="W1401" s="309"/>
      <c r="X1401" s="309"/>
      <c r="AB1401" s="309"/>
      <c r="AC1401" s="309">
        <v>2</v>
      </c>
      <c r="AD1401" s="309">
        <v>8.9999999999999993E-3</v>
      </c>
      <c r="AE1401" s="309">
        <v>2.1000000000000001E-2</v>
      </c>
      <c r="AF1401" s="309">
        <v>1.2E-2</v>
      </c>
      <c r="AG1401" s="309">
        <v>0.13</v>
      </c>
      <c r="AH1401" s="309" t="s">
        <v>493</v>
      </c>
      <c r="AI1401" s="309">
        <v>0.9</v>
      </c>
      <c r="AJ1401" s="309">
        <v>0</v>
      </c>
      <c r="AK1401" s="309"/>
      <c r="AL1401" s="309"/>
      <c r="AM1401" s="309"/>
      <c r="AN1401" s="309"/>
      <c r="AO1401" s="309"/>
      <c r="AP1401" s="309"/>
      <c r="AQ1401" s="309"/>
      <c r="AR1401" s="309"/>
      <c r="AS1401" s="309"/>
      <c r="AT1401" s="309"/>
      <c r="AU1401" s="309"/>
      <c r="AV1401" s="309"/>
      <c r="AW1401" s="309"/>
      <c r="AX1401" s="309"/>
      <c r="AY1401" s="309"/>
    </row>
    <row r="1402" spans="2:54" ht="15" customHeight="1">
      <c r="B1402" s="461"/>
      <c r="C1402" s="459"/>
      <c r="D1402" s="297" t="s">
        <v>500</v>
      </c>
      <c r="E1402" s="298" t="s">
        <v>501</v>
      </c>
      <c r="F1402" s="299">
        <v>0</v>
      </c>
      <c r="G1402" s="299">
        <v>8</v>
      </c>
      <c r="H1402" s="299">
        <v>8</v>
      </c>
      <c r="I1402" s="299">
        <v>16</v>
      </c>
      <c r="J1402" s="299">
        <v>6</v>
      </c>
      <c r="K1402" s="299">
        <v>3</v>
      </c>
      <c r="L1402" s="299">
        <v>99.99</v>
      </c>
      <c r="M1402" s="299" t="s">
        <v>501</v>
      </c>
      <c r="N1402" s="299" t="s">
        <v>501</v>
      </c>
      <c r="O1402" s="299"/>
      <c r="P1402" s="299" t="s">
        <v>498</v>
      </c>
      <c r="Q1402" s="299">
        <v>1.8</v>
      </c>
      <c r="R1402" s="299">
        <v>-3.8</v>
      </c>
      <c r="S1402" s="300">
        <v>54</v>
      </c>
      <c r="W1402" s="309"/>
      <c r="X1402" s="309"/>
      <c r="AB1402" s="309"/>
      <c r="AC1402" s="309">
        <v>5</v>
      </c>
      <c r="AD1402" s="309">
        <v>8.9999999999999993E-3</v>
      </c>
      <c r="AE1402" s="309">
        <v>1.6E-2</v>
      </c>
      <c r="AF1402" s="309">
        <v>1.2999999999999999E-2</v>
      </c>
      <c r="AG1402" s="309">
        <v>0.1</v>
      </c>
      <c r="AH1402" s="309" t="s">
        <v>498</v>
      </c>
      <c r="AI1402" s="309">
        <v>1.1000000000000001</v>
      </c>
      <c r="AJ1402" s="309">
        <v>1E-3</v>
      </c>
      <c r="AL1402" s="309"/>
    </row>
    <row r="1403" spans="2:54" ht="15" customHeight="1">
      <c r="B1403" s="461"/>
      <c r="C1403" s="459"/>
      <c r="D1403" s="297" t="s">
        <v>503</v>
      </c>
      <c r="E1403" s="298">
        <v>0</v>
      </c>
      <c r="F1403" s="299">
        <v>0</v>
      </c>
      <c r="G1403" s="299">
        <v>7</v>
      </c>
      <c r="H1403" s="299">
        <v>7</v>
      </c>
      <c r="I1403" s="299">
        <v>14</v>
      </c>
      <c r="J1403" s="299">
        <v>6</v>
      </c>
      <c r="K1403" s="299">
        <v>3</v>
      </c>
      <c r="L1403" s="299">
        <v>0.08</v>
      </c>
      <c r="M1403" s="299">
        <v>2.0299999999999998</v>
      </c>
      <c r="N1403" s="299">
        <v>2.11</v>
      </c>
      <c r="O1403" s="299"/>
      <c r="P1403" s="299" t="s">
        <v>493</v>
      </c>
      <c r="Q1403" s="299">
        <v>2</v>
      </c>
      <c r="R1403" s="299">
        <v>-4.8</v>
      </c>
      <c r="S1403" s="300">
        <v>52</v>
      </c>
      <c r="W1403" s="309"/>
      <c r="X1403" s="309"/>
      <c r="AB1403" s="309"/>
      <c r="AC1403" s="309">
        <v>2</v>
      </c>
      <c r="AD1403" s="309">
        <v>1.0999999999999999E-2</v>
      </c>
      <c r="AE1403" s="309">
        <v>2.1000000000000001E-2</v>
      </c>
      <c r="AF1403" s="309">
        <v>8.0000000000000002E-3</v>
      </c>
      <c r="AG1403" s="309">
        <v>0.09</v>
      </c>
      <c r="AH1403" s="309" t="s">
        <v>493</v>
      </c>
      <c r="AI1403" s="309">
        <v>1.3</v>
      </c>
      <c r="AJ1403" s="309">
        <v>1E-3</v>
      </c>
      <c r="AL1403" s="309"/>
    </row>
    <row r="1404" spans="2:54" ht="15" customHeight="1">
      <c r="B1404" s="461"/>
      <c r="C1404" s="459"/>
      <c r="D1404" s="297" t="s">
        <v>505</v>
      </c>
      <c r="E1404" s="298">
        <v>0</v>
      </c>
      <c r="F1404" s="299">
        <v>0</v>
      </c>
      <c r="G1404" s="299">
        <v>13</v>
      </c>
      <c r="H1404" s="299">
        <v>13</v>
      </c>
      <c r="I1404" s="299">
        <v>8</v>
      </c>
      <c r="J1404" s="299">
        <v>14</v>
      </c>
      <c r="K1404" s="299">
        <v>7</v>
      </c>
      <c r="L1404" s="299">
        <v>0.1</v>
      </c>
      <c r="M1404" s="299">
        <v>2.0099999999999998</v>
      </c>
      <c r="N1404" s="299">
        <v>2.11</v>
      </c>
      <c r="O1404" s="299"/>
      <c r="P1404" s="299" t="s">
        <v>506</v>
      </c>
      <c r="Q1404" s="299">
        <v>1.9</v>
      </c>
      <c r="R1404" s="299">
        <v>-4.0999999999999996</v>
      </c>
      <c r="S1404" s="300">
        <v>56</v>
      </c>
      <c r="W1404" s="309"/>
      <c r="X1404" s="309"/>
      <c r="AB1404" s="309"/>
      <c r="AC1404" s="309">
        <v>2</v>
      </c>
      <c r="AD1404" s="309">
        <v>1.0999999999999999E-2</v>
      </c>
      <c r="AE1404" s="309">
        <v>2.3E-2</v>
      </c>
      <c r="AF1404" s="309">
        <v>6.0000000000000001E-3</v>
      </c>
      <c r="AG1404" s="309">
        <v>0.11</v>
      </c>
      <c r="AH1404" s="309" t="s">
        <v>498</v>
      </c>
      <c r="AI1404" s="309">
        <v>1.5</v>
      </c>
      <c r="AJ1404" s="309">
        <v>1E-3</v>
      </c>
      <c r="AL1404" s="309"/>
    </row>
    <row r="1405" spans="2:54" ht="15" customHeight="1">
      <c r="B1405" s="461"/>
      <c r="C1405" s="459"/>
      <c r="D1405" s="297" t="s">
        <v>508</v>
      </c>
      <c r="E1405" s="298">
        <v>0</v>
      </c>
      <c r="F1405" s="299">
        <v>0</v>
      </c>
      <c r="G1405" s="299">
        <v>17</v>
      </c>
      <c r="H1405" s="299">
        <v>17</v>
      </c>
      <c r="I1405" s="299">
        <v>5</v>
      </c>
      <c r="J1405" s="299">
        <v>18</v>
      </c>
      <c r="K1405" s="299">
        <v>8</v>
      </c>
      <c r="L1405" s="299">
        <v>0.09</v>
      </c>
      <c r="M1405" s="299">
        <v>1.97</v>
      </c>
      <c r="N1405" s="299">
        <v>2.06</v>
      </c>
      <c r="O1405" s="299"/>
      <c r="P1405" s="299" t="s">
        <v>498</v>
      </c>
      <c r="Q1405" s="299">
        <v>1.9</v>
      </c>
      <c r="R1405" s="299">
        <v>-3.4</v>
      </c>
      <c r="S1405" s="300">
        <v>60</v>
      </c>
      <c r="W1405" s="309"/>
      <c r="X1405" s="309"/>
      <c r="AB1405" s="309"/>
      <c r="AC1405" s="309">
        <v>4</v>
      </c>
      <c r="AD1405" s="309">
        <v>0.01</v>
      </c>
      <c r="AE1405" s="309">
        <v>1.7999999999999999E-2</v>
      </c>
      <c r="AF1405" s="309">
        <v>7.0000000000000001E-3</v>
      </c>
      <c r="AG1405" s="309">
        <v>0.09</v>
      </c>
      <c r="AH1405" s="309" t="s">
        <v>498</v>
      </c>
      <c r="AI1405" s="309">
        <v>2.8</v>
      </c>
      <c r="AJ1405" s="309">
        <v>1E-3</v>
      </c>
      <c r="AL1405" s="309"/>
    </row>
    <row r="1406" spans="2:54" ht="15" customHeight="1">
      <c r="B1406" s="461"/>
      <c r="C1406" s="459"/>
      <c r="D1406" s="297" t="s">
        <v>510</v>
      </c>
      <c r="E1406" s="298">
        <v>1</v>
      </c>
      <c r="F1406" s="299">
        <v>2</v>
      </c>
      <c r="G1406" s="299">
        <v>16</v>
      </c>
      <c r="H1406" s="299">
        <v>18</v>
      </c>
      <c r="I1406" s="299">
        <v>6</v>
      </c>
      <c r="J1406" s="299">
        <v>11</v>
      </c>
      <c r="K1406" s="299">
        <v>8</v>
      </c>
      <c r="L1406" s="299">
        <v>0.09</v>
      </c>
      <c r="M1406" s="299">
        <v>1.99</v>
      </c>
      <c r="N1406" s="299">
        <v>2.08</v>
      </c>
      <c r="O1406" s="299"/>
      <c r="P1406" s="299" t="s">
        <v>498</v>
      </c>
      <c r="Q1406" s="299">
        <v>1.7</v>
      </c>
      <c r="R1406" s="299">
        <v>-1.4</v>
      </c>
      <c r="S1406" s="300">
        <v>55</v>
      </c>
      <c r="W1406" s="309"/>
      <c r="X1406" s="309"/>
      <c r="AB1406" s="309"/>
      <c r="AC1406" s="309">
        <v>5</v>
      </c>
      <c r="AD1406" s="309">
        <v>7.0000000000000001E-3</v>
      </c>
      <c r="AE1406" s="309">
        <v>1.4999999999999999E-2</v>
      </c>
      <c r="AF1406" s="309">
        <v>8.0000000000000002E-3</v>
      </c>
      <c r="AG1406" s="309">
        <v>0.08</v>
      </c>
      <c r="AH1406" s="309" t="s">
        <v>498</v>
      </c>
      <c r="AI1406" s="309">
        <v>2.6</v>
      </c>
      <c r="AJ1406" s="309">
        <v>1E-3</v>
      </c>
      <c r="AL1406" s="309"/>
    </row>
    <row r="1407" spans="2:54" ht="15" customHeight="1">
      <c r="B1407" s="461"/>
      <c r="C1407" s="459"/>
      <c r="D1407" s="297" t="s">
        <v>511</v>
      </c>
      <c r="E1407" s="298">
        <v>1</v>
      </c>
      <c r="F1407" s="299">
        <v>4</v>
      </c>
      <c r="G1407" s="299">
        <v>16</v>
      </c>
      <c r="H1407" s="299">
        <v>20</v>
      </c>
      <c r="I1407" s="299">
        <v>9</v>
      </c>
      <c r="J1407" s="299">
        <v>16</v>
      </c>
      <c r="K1407" s="299">
        <v>11</v>
      </c>
      <c r="L1407" s="299">
        <v>0.12</v>
      </c>
      <c r="M1407" s="299">
        <v>2</v>
      </c>
      <c r="N1407" s="299">
        <v>2.12</v>
      </c>
      <c r="O1407" s="299"/>
      <c r="P1407" s="299" t="s">
        <v>493</v>
      </c>
      <c r="Q1407" s="299">
        <v>1.6</v>
      </c>
      <c r="R1407" s="299">
        <v>0.4</v>
      </c>
      <c r="S1407" s="300">
        <v>46</v>
      </c>
      <c r="W1407" s="309"/>
      <c r="X1407" s="309"/>
      <c r="AB1407" s="309"/>
      <c r="AC1407" s="309">
        <v>3</v>
      </c>
      <c r="AD1407" s="309">
        <v>6.0000000000000001E-3</v>
      </c>
      <c r="AE1407" s="309">
        <v>1.6E-2</v>
      </c>
      <c r="AF1407" s="309">
        <v>8.0000000000000002E-3</v>
      </c>
      <c r="AG1407" s="309">
        <v>99.99</v>
      </c>
      <c r="AH1407" s="309" t="s">
        <v>498</v>
      </c>
      <c r="AI1407" s="309">
        <v>1.8</v>
      </c>
      <c r="AJ1407" s="309">
        <v>9.9990000000000006</v>
      </c>
      <c r="AL1407" s="309"/>
    </row>
    <row r="1408" spans="2:54" ht="15" customHeight="1" thickBot="1">
      <c r="B1408" s="461"/>
      <c r="C1408" s="459"/>
      <c r="D1408" s="310" t="s">
        <v>512</v>
      </c>
      <c r="E1408" s="311">
        <v>1</v>
      </c>
      <c r="F1408" s="304">
        <v>3</v>
      </c>
      <c r="G1408" s="304">
        <v>14</v>
      </c>
      <c r="H1408" s="304">
        <v>17</v>
      </c>
      <c r="I1408" s="304">
        <v>15</v>
      </c>
      <c r="J1408" s="304">
        <v>23</v>
      </c>
      <c r="K1408" s="304">
        <v>13</v>
      </c>
      <c r="L1408" s="304">
        <v>0.09</v>
      </c>
      <c r="M1408" s="304">
        <v>1.94</v>
      </c>
      <c r="N1408" s="304">
        <v>2.0299999999999998</v>
      </c>
      <c r="O1408" s="304"/>
      <c r="P1408" s="304" t="s">
        <v>493</v>
      </c>
      <c r="Q1408" s="304">
        <v>2.7</v>
      </c>
      <c r="R1408" s="304">
        <v>2.2999999999999998</v>
      </c>
      <c r="S1408" s="305">
        <v>44</v>
      </c>
      <c r="W1408" s="309"/>
      <c r="X1408" s="309"/>
      <c r="AB1408" s="309"/>
      <c r="AC1408" s="309">
        <v>3</v>
      </c>
      <c r="AD1408" s="309">
        <v>6.0000000000000001E-3</v>
      </c>
      <c r="AE1408" s="309">
        <v>1.4E-2</v>
      </c>
      <c r="AF1408" s="309">
        <v>7.0000000000000001E-3</v>
      </c>
      <c r="AG1408" s="309">
        <v>0.08</v>
      </c>
      <c r="AH1408" s="309" t="s">
        <v>493</v>
      </c>
      <c r="AI1408" s="309">
        <v>2</v>
      </c>
      <c r="AJ1408" s="309">
        <v>0</v>
      </c>
      <c r="AL1408" s="309"/>
    </row>
    <row r="1409" spans="2:38" ht="15" customHeight="1">
      <c r="B1409" s="461"/>
      <c r="C1409" s="459"/>
      <c r="D1409" s="293" t="s">
        <v>514</v>
      </c>
      <c r="E1409" s="294">
        <v>1</v>
      </c>
      <c r="F1409" s="295">
        <v>1</v>
      </c>
      <c r="G1409" s="295">
        <v>11</v>
      </c>
      <c r="H1409" s="295">
        <v>12</v>
      </c>
      <c r="I1409" s="295">
        <v>19</v>
      </c>
      <c r="J1409" s="295">
        <v>16</v>
      </c>
      <c r="K1409" s="295">
        <v>11</v>
      </c>
      <c r="L1409" s="295">
        <v>0.1</v>
      </c>
      <c r="M1409" s="295">
        <v>1.92</v>
      </c>
      <c r="N1409" s="295">
        <v>2.02</v>
      </c>
      <c r="O1409" s="295"/>
      <c r="P1409" s="295" t="s">
        <v>498</v>
      </c>
      <c r="Q1409" s="295">
        <v>3.2</v>
      </c>
      <c r="R1409" s="295">
        <v>4.0999999999999996</v>
      </c>
      <c r="S1409" s="296">
        <v>39</v>
      </c>
      <c r="W1409" s="309"/>
      <c r="X1409" s="309"/>
      <c r="AB1409" s="309"/>
      <c r="AC1409" s="309">
        <v>7</v>
      </c>
      <c r="AD1409" s="309">
        <v>1.4E-2</v>
      </c>
      <c r="AE1409" s="309">
        <v>8.0000000000000002E-3</v>
      </c>
      <c r="AF1409" s="309">
        <v>1.2999999999999999E-2</v>
      </c>
      <c r="AG1409" s="309">
        <v>0.1</v>
      </c>
      <c r="AH1409" s="309" t="s">
        <v>506</v>
      </c>
      <c r="AI1409" s="309">
        <v>1.9</v>
      </c>
      <c r="AJ1409" s="309">
        <v>0</v>
      </c>
      <c r="AL1409" s="309"/>
    </row>
    <row r="1410" spans="2:38" ht="15" customHeight="1">
      <c r="B1410" s="461"/>
      <c r="C1410" s="459"/>
      <c r="D1410" s="297" t="s">
        <v>516</v>
      </c>
      <c r="E1410" s="298">
        <v>1</v>
      </c>
      <c r="F1410" s="299">
        <v>1</v>
      </c>
      <c r="G1410" s="299">
        <v>9</v>
      </c>
      <c r="H1410" s="299">
        <v>10</v>
      </c>
      <c r="I1410" s="299">
        <v>26</v>
      </c>
      <c r="J1410" s="299">
        <v>15</v>
      </c>
      <c r="K1410" s="299">
        <v>5</v>
      </c>
      <c r="L1410" s="299">
        <v>7.0000000000000007E-2</v>
      </c>
      <c r="M1410" s="299">
        <v>1.92</v>
      </c>
      <c r="N1410" s="299">
        <v>1.99</v>
      </c>
      <c r="O1410" s="299"/>
      <c r="P1410" s="299" t="s">
        <v>498</v>
      </c>
      <c r="Q1410" s="299">
        <v>2.4</v>
      </c>
      <c r="R1410" s="299">
        <v>5.3</v>
      </c>
      <c r="S1410" s="300">
        <v>36</v>
      </c>
      <c r="W1410" s="309"/>
      <c r="X1410" s="309"/>
      <c r="AB1410" s="309"/>
      <c r="AC1410" s="309">
        <v>8</v>
      </c>
      <c r="AD1410" s="309">
        <v>1.7999999999999999E-2</v>
      </c>
      <c r="AE1410" s="309">
        <v>5.0000000000000001E-3</v>
      </c>
      <c r="AF1410" s="309">
        <v>1.7000000000000001E-2</v>
      </c>
      <c r="AG1410" s="309">
        <v>0.09</v>
      </c>
      <c r="AH1410" s="309" t="s">
        <v>498</v>
      </c>
      <c r="AI1410" s="309">
        <v>1.9</v>
      </c>
      <c r="AJ1410" s="309">
        <v>0</v>
      </c>
      <c r="AL1410" s="309"/>
    </row>
    <row r="1411" spans="2:38" ht="15" customHeight="1">
      <c r="B1411" s="461"/>
      <c r="C1411" s="459"/>
      <c r="D1411" s="297" t="s">
        <v>517</v>
      </c>
      <c r="E1411" s="298">
        <v>1</v>
      </c>
      <c r="F1411" s="299">
        <v>1</v>
      </c>
      <c r="G1411" s="299">
        <v>7</v>
      </c>
      <c r="H1411" s="299">
        <v>8</v>
      </c>
      <c r="I1411" s="299">
        <v>33</v>
      </c>
      <c r="J1411" s="299">
        <v>25</v>
      </c>
      <c r="K1411" s="299">
        <v>5</v>
      </c>
      <c r="L1411" s="299">
        <v>0.09</v>
      </c>
      <c r="M1411" s="299">
        <v>1.9</v>
      </c>
      <c r="N1411" s="299">
        <v>1.99</v>
      </c>
      <c r="O1411" s="299"/>
      <c r="P1411" s="299" t="s">
        <v>493</v>
      </c>
      <c r="Q1411" s="299">
        <v>1.4</v>
      </c>
      <c r="R1411" s="299">
        <v>7.1</v>
      </c>
      <c r="S1411" s="300">
        <v>30</v>
      </c>
      <c r="W1411" s="309"/>
      <c r="X1411" s="309"/>
      <c r="AB1411" s="309"/>
      <c r="AC1411" s="309">
        <v>8</v>
      </c>
      <c r="AD1411" s="309">
        <v>1.0999999999999999E-2</v>
      </c>
      <c r="AE1411" s="309">
        <v>6.0000000000000001E-3</v>
      </c>
      <c r="AF1411" s="309">
        <v>1.7999999999999999E-2</v>
      </c>
      <c r="AG1411" s="309">
        <v>0.09</v>
      </c>
      <c r="AH1411" s="309" t="s">
        <v>498</v>
      </c>
      <c r="AI1411" s="309">
        <v>1.7</v>
      </c>
      <c r="AJ1411" s="309">
        <v>1E-3</v>
      </c>
      <c r="AL1411" s="309"/>
    </row>
    <row r="1412" spans="2:38" ht="15" customHeight="1">
      <c r="B1412" s="461"/>
      <c r="C1412" s="459"/>
      <c r="D1412" s="297" t="s">
        <v>519</v>
      </c>
      <c r="E1412" s="298">
        <v>2</v>
      </c>
      <c r="F1412" s="299">
        <v>1</v>
      </c>
      <c r="G1412" s="299">
        <v>7</v>
      </c>
      <c r="H1412" s="299">
        <v>8</v>
      </c>
      <c r="I1412" s="299">
        <v>35</v>
      </c>
      <c r="J1412" s="299">
        <v>21</v>
      </c>
      <c r="K1412" s="299">
        <v>6</v>
      </c>
      <c r="L1412" s="299">
        <v>0.09</v>
      </c>
      <c r="M1412" s="299">
        <v>1.88</v>
      </c>
      <c r="N1412" s="299">
        <v>1.97</v>
      </c>
      <c r="O1412" s="299"/>
      <c r="P1412" s="299" t="s">
        <v>265</v>
      </c>
      <c r="Q1412" s="299">
        <v>1.1000000000000001</v>
      </c>
      <c r="R1412" s="299">
        <v>7.9</v>
      </c>
      <c r="S1412" s="300">
        <v>40</v>
      </c>
      <c r="W1412" s="309"/>
      <c r="X1412" s="309"/>
      <c r="AB1412" s="309"/>
      <c r="AC1412" s="309">
        <v>11</v>
      </c>
      <c r="AD1412" s="309">
        <v>1.6E-2</v>
      </c>
      <c r="AE1412" s="309">
        <v>8.9999999999999993E-3</v>
      </c>
      <c r="AF1412" s="309">
        <v>0.02</v>
      </c>
      <c r="AG1412" s="309">
        <v>0.12</v>
      </c>
      <c r="AH1412" s="309" t="s">
        <v>493</v>
      </c>
      <c r="AI1412" s="309">
        <v>1.6</v>
      </c>
      <c r="AJ1412" s="309">
        <v>1E-3</v>
      </c>
      <c r="AL1412" s="309"/>
    </row>
    <row r="1413" spans="2:38" ht="15" customHeight="1">
      <c r="B1413" s="461"/>
      <c r="C1413" s="459"/>
      <c r="D1413" s="297" t="s">
        <v>520</v>
      </c>
      <c r="E1413" s="298">
        <v>2</v>
      </c>
      <c r="F1413" s="299">
        <v>0</v>
      </c>
      <c r="G1413" s="299">
        <v>7</v>
      </c>
      <c r="H1413" s="299">
        <v>7</v>
      </c>
      <c r="I1413" s="299">
        <v>38</v>
      </c>
      <c r="J1413" s="299">
        <v>17</v>
      </c>
      <c r="K1413" s="299">
        <v>11</v>
      </c>
      <c r="L1413" s="299">
        <v>7.0000000000000007E-2</v>
      </c>
      <c r="M1413" s="299">
        <v>1.89</v>
      </c>
      <c r="N1413" s="299">
        <v>1.96</v>
      </c>
      <c r="O1413" s="299"/>
      <c r="P1413" s="299" t="s">
        <v>515</v>
      </c>
      <c r="Q1413" s="299">
        <v>1.2</v>
      </c>
      <c r="R1413" s="299">
        <v>9</v>
      </c>
      <c r="S1413" s="300">
        <v>40</v>
      </c>
      <c r="W1413" s="309"/>
      <c r="X1413" s="309"/>
      <c r="AB1413" s="309"/>
      <c r="AC1413" s="309">
        <v>13</v>
      </c>
      <c r="AD1413" s="309">
        <v>2.3E-2</v>
      </c>
      <c r="AE1413" s="309">
        <v>1.4999999999999999E-2</v>
      </c>
      <c r="AF1413" s="309">
        <v>1.7000000000000001E-2</v>
      </c>
      <c r="AG1413" s="309">
        <v>0.09</v>
      </c>
      <c r="AH1413" s="309" t="s">
        <v>493</v>
      </c>
      <c r="AI1413" s="309">
        <v>2.7</v>
      </c>
      <c r="AJ1413" s="309">
        <v>1E-3</v>
      </c>
      <c r="AL1413" s="309"/>
    </row>
    <row r="1414" spans="2:38" ht="15" customHeight="1">
      <c r="B1414" s="461"/>
      <c r="C1414" s="459"/>
      <c r="D1414" s="297" t="s">
        <v>521</v>
      </c>
      <c r="E1414" s="298">
        <v>2</v>
      </c>
      <c r="F1414" s="299">
        <v>0</v>
      </c>
      <c r="G1414" s="299">
        <v>8</v>
      </c>
      <c r="H1414" s="299">
        <v>8</v>
      </c>
      <c r="I1414" s="299">
        <v>39</v>
      </c>
      <c r="J1414" s="299">
        <v>23</v>
      </c>
      <c r="K1414" s="299">
        <v>10</v>
      </c>
      <c r="L1414" s="299">
        <v>0.08</v>
      </c>
      <c r="M1414" s="299">
        <v>1.88</v>
      </c>
      <c r="N1414" s="299">
        <v>1.96</v>
      </c>
      <c r="O1414" s="299"/>
      <c r="P1414" s="299" t="s">
        <v>533</v>
      </c>
      <c r="Q1414" s="299">
        <v>1.8</v>
      </c>
      <c r="R1414" s="299">
        <v>8.8000000000000007</v>
      </c>
      <c r="S1414" s="300">
        <v>41</v>
      </c>
      <c r="W1414" s="309"/>
      <c r="X1414" s="309"/>
      <c r="AB1414" s="309"/>
      <c r="AC1414" s="309">
        <v>11</v>
      </c>
      <c r="AD1414" s="309">
        <v>1.6E-2</v>
      </c>
      <c r="AE1414" s="309">
        <v>1.9E-2</v>
      </c>
      <c r="AF1414" s="309">
        <v>1.2E-2</v>
      </c>
      <c r="AG1414" s="309">
        <v>0.1</v>
      </c>
      <c r="AH1414" s="309" t="s">
        <v>498</v>
      </c>
      <c r="AI1414" s="309">
        <v>3.2</v>
      </c>
      <c r="AJ1414" s="309">
        <v>1E-3</v>
      </c>
      <c r="AL1414" s="309"/>
    </row>
    <row r="1415" spans="2:38" ht="15" customHeight="1">
      <c r="B1415" s="461"/>
      <c r="C1415" s="459"/>
      <c r="D1415" s="297" t="s">
        <v>522</v>
      </c>
      <c r="E1415" s="298">
        <v>2</v>
      </c>
      <c r="F1415" s="299">
        <v>0</v>
      </c>
      <c r="G1415" s="299">
        <v>9</v>
      </c>
      <c r="H1415" s="299">
        <v>9</v>
      </c>
      <c r="I1415" s="299">
        <v>36</v>
      </c>
      <c r="J1415" s="299">
        <v>13</v>
      </c>
      <c r="K1415" s="299">
        <v>14</v>
      </c>
      <c r="L1415" s="299">
        <v>0.1</v>
      </c>
      <c r="M1415" s="299">
        <v>1.88</v>
      </c>
      <c r="N1415" s="299">
        <v>1.98</v>
      </c>
      <c r="O1415" s="299"/>
      <c r="P1415" s="299" t="s">
        <v>515</v>
      </c>
      <c r="Q1415" s="299">
        <v>2.1</v>
      </c>
      <c r="R1415" s="299">
        <v>7.5</v>
      </c>
      <c r="S1415" s="300">
        <v>43</v>
      </c>
      <c r="W1415" s="309"/>
      <c r="X1415" s="309"/>
      <c r="AB1415" s="309"/>
      <c r="AC1415" s="309">
        <v>5</v>
      </c>
      <c r="AD1415" s="309">
        <v>1.4999999999999999E-2</v>
      </c>
      <c r="AE1415" s="309">
        <v>2.5999999999999999E-2</v>
      </c>
      <c r="AF1415" s="309">
        <v>0.01</v>
      </c>
      <c r="AG1415" s="309">
        <v>7.0000000000000007E-2</v>
      </c>
      <c r="AH1415" s="309" t="s">
        <v>498</v>
      </c>
      <c r="AI1415" s="309">
        <v>2.4</v>
      </c>
      <c r="AJ1415" s="309">
        <v>1E-3</v>
      </c>
      <c r="AL1415" s="309"/>
    </row>
    <row r="1416" spans="2:38" ht="15" customHeight="1">
      <c r="B1416" s="461"/>
      <c r="C1416" s="459"/>
      <c r="D1416" s="297" t="s">
        <v>523</v>
      </c>
      <c r="E1416" s="298">
        <v>2</v>
      </c>
      <c r="F1416" s="299">
        <v>0</v>
      </c>
      <c r="G1416" s="299">
        <v>16</v>
      </c>
      <c r="H1416" s="299">
        <v>16</v>
      </c>
      <c r="I1416" s="299">
        <v>27</v>
      </c>
      <c r="J1416" s="299">
        <v>19</v>
      </c>
      <c r="K1416" s="299">
        <v>17</v>
      </c>
      <c r="L1416" s="299">
        <v>0.12</v>
      </c>
      <c r="M1416" s="299">
        <v>1.89</v>
      </c>
      <c r="N1416" s="299">
        <v>2.0099999999999998</v>
      </c>
      <c r="O1416" s="299"/>
      <c r="P1416" s="299" t="s">
        <v>533</v>
      </c>
      <c r="Q1416" s="299">
        <v>1.9</v>
      </c>
      <c r="R1416" s="299">
        <v>5.7</v>
      </c>
      <c r="S1416" s="300">
        <v>48</v>
      </c>
      <c r="W1416" s="309"/>
      <c r="X1416" s="309"/>
      <c r="AB1416" s="309"/>
      <c r="AC1416" s="309">
        <v>5</v>
      </c>
      <c r="AD1416" s="309">
        <v>2.5000000000000001E-2</v>
      </c>
      <c r="AE1416" s="309">
        <v>3.3000000000000002E-2</v>
      </c>
      <c r="AF1416" s="309">
        <v>8.0000000000000002E-3</v>
      </c>
      <c r="AG1416" s="309">
        <v>0.09</v>
      </c>
      <c r="AH1416" s="309" t="s">
        <v>493</v>
      </c>
      <c r="AI1416" s="309">
        <v>1.4</v>
      </c>
      <c r="AJ1416" s="309">
        <v>1E-3</v>
      </c>
      <c r="AL1416" s="309"/>
    </row>
    <row r="1417" spans="2:38" ht="15" customHeight="1">
      <c r="B1417" s="461"/>
      <c r="C1417" s="459"/>
      <c r="D1417" s="297" t="s">
        <v>524</v>
      </c>
      <c r="E1417" s="298">
        <v>2</v>
      </c>
      <c r="F1417" s="299">
        <v>0</v>
      </c>
      <c r="G1417" s="299">
        <v>24</v>
      </c>
      <c r="H1417" s="299">
        <v>24</v>
      </c>
      <c r="I1417" s="299">
        <v>17</v>
      </c>
      <c r="J1417" s="299">
        <v>28</v>
      </c>
      <c r="K1417" s="299">
        <v>17</v>
      </c>
      <c r="L1417" s="299">
        <v>0.17</v>
      </c>
      <c r="M1417" s="299">
        <v>1.91</v>
      </c>
      <c r="N1417" s="299">
        <v>2.08</v>
      </c>
      <c r="O1417" s="299"/>
      <c r="P1417" s="299" t="s">
        <v>533</v>
      </c>
      <c r="Q1417" s="299">
        <v>1.4</v>
      </c>
      <c r="R1417" s="299">
        <v>4.7</v>
      </c>
      <c r="S1417" s="300">
        <v>48</v>
      </c>
      <c r="W1417" s="309"/>
      <c r="X1417" s="309"/>
      <c r="AB1417" s="309"/>
      <c r="AC1417" s="309">
        <v>6</v>
      </c>
      <c r="AD1417" s="309">
        <v>2.1000000000000001E-2</v>
      </c>
      <c r="AE1417" s="309">
        <v>3.5000000000000003E-2</v>
      </c>
      <c r="AF1417" s="309">
        <v>8.0000000000000002E-3</v>
      </c>
      <c r="AG1417" s="309">
        <v>0.09</v>
      </c>
      <c r="AH1417" s="309" t="s">
        <v>265</v>
      </c>
      <c r="AI1417" s="309">
        <v>1.1000000000000001</v>
      </c>
      <c r="AJ1417" s="309">
        <v>2E-3</v>
      </c>
      <c r="AL1417" s="309"/>
    </row>
    <row r="1418" spans="2:38" ht="15" customHeight="1">
      <c r="B1418" s="461"/>
      <c r="C1418" s="459"/>
      <c r="D1418" s="297" t="s">
        <v>525</v>
      </c>
      <c r="E1418" s="298">
        <v>1</v>
      </c>
      <c r="F1418" s="299">
        <v>0</v>
      </c>
      <c r="G1418" s="299">
        <v>24</v>
      </c>
      <c r="H1418" s="299">
        <v>24</v>
      </c>
      <c r="I1418" s="299">
        <v>13</v>
      </c>
      <c r="J1418" s="299">
        <v>22</v>
      </c>
      <c r="K1418" s="299">
        <v>23</v>
      </c>
      <c r="L1418" s="299">
        <v>0.19</v>
      </c>
      <c r="M1418" s="299">
        <v>1.91</v>
      </c>
      <c r="N1418" s="299">
        <v>2.1</v>
      </c>
      <c r="O1418" s="299"/>
      <c r="P1418" s="299" t="s">
        <v>530</v>
      </c>
      <c r="Q1418" s="299">
        <v>2.7</v>
      </c>
      <c r="R1418" s="299">
        <v>4.5999999999999996</v>
      </c>
      <c r="S1418" s="300">
        <v>55</v>
      </c>
      <c r="W1418" s="309"/>
      <c r="X1418" s="309"/>
      <c r="AB1418" s="309"/>
      <c r="AC1418" s="309">
        <v>11</v>
      </c>
      <c r="AD1418" s="309">
        <v>1.7000000000000001E-2</v>
      </c>
      <c r="AE1418" s="309">
        <v>3.7999999999999999E-2</v>
      </c>
      <c r="AF1418" s="309">
        <v>7.0000000000000001E-3</v>
      </c>
      <c r="AG1418" s="309">
        <v>7.0000000000000007E-2</v>
      </c>
      <c r="AH1418" s="309" t="s">
        <v>515</v>
      </c>
      <c r="AI1418" s="309">
        <v>1.2</v>
      </c>
      <c r="AJ1418" s="309">
        <v>2E-3</v>
      </c>
      <c r="AL1418" s="309"/>
    </row>
    <row r="1419" spans="2:38" ht="15" customHeight="1">
      <c r="B1419" s="461"/>
      <c r="C1419" s="459"/>
      <c r="D1419" s="297" t="s">
        <v>526</v>
      </c>
      <c r="E1419" s="298">
        <v>2</v>
      </c>
      <c r="F1419" s="299">
        <v>0</v>
      </c>
      <c r="G1419" s="299">
        <v>19</v>
      </c>
      <c r="H1419" s="299">
        <v>19</v>
      </c>
      <c r="I1419" s="299">
        <v>19</v>
      </c>
      <c r="J1419" s="299">
        <v>22</v>
      </c>
      <c r="K1419" s="299">
        <v>12</v>
      </c>
      <c r="L1419" s="299">
        <v>0.16</v>
      </c>
      <c r="M1419" s="299">
        <v>1.93</v>
      </c>
      <c r="N1419" s="299">
        <v>2.09</v>
      </c>
      <c r="O1419" s="299"/>
      <c r="P1419" s="299" t="s">
        <v>493</v>
      </c>
      <c r="Q1419" s="299">
        <v>3</v>
      </c>
      <c r="R1419" s="299">
        <v>4.5</v>
      </c>
      <c r="S1419" s="300">
        <v>36</v>
      </c>
      <c r="W1419" s="309"/>
      <c r="X1419" s="309"/>
      <c r="AB1419" s="309"/>
      <c r="AC1419" s="309">
        <v>10</v>
      </c>
      <c r="AD1419" s="309">
        <v>2.3E-2</v>
      </c>
      <c r="AE1419" s="309">
        <v>3.9E-2</v>
      </c>
      <c r="AF1419" s="309">
        <v>8.0000000000000002E-3</v>
      </c>
      <c r="AG1419" s="309">
        <v>0.08</v>
      </c>
      <c r="AH1419" s="309" t="s">
        <v>533</v>
      </c>
      <c r="AI1419" s="309">
        <v>1.8</v>
      </c>
      <c r="AJ1419" s="309">
        <v>2E-3</v>
      </c>
      <c r="AL1419" s="309"/>
    </row>
    <row r="1420" spans="2:38" ht="15" customHeight="1">
      <c r="B1420" s="461"/>
      <c r="C1420" s="459"/>
      <c r="D1420" s="297" t="s">
        <v>527</v>
      </c>
      <c r="E1420" s="298">
        <v>1</v>
      </c>
      <c r="F1420" s="299">
        <v>0</v>
      </c>
      <c r="G1420" s="299">
        <v>8</v>
      </c>
      <c r="H1420" s="299">
        <v>8</v>
      </c>
      <c r="I1420" s="299">
        <v>29</v>
      </c>
      <c r="J1420" s="299">
        <v>7</v>
      </c>
      <c r="K1420" s="299">
        <v>2</v>
      </c>
      <c r="L1420" s="299">
        <v>0.1</v>
      </c>
      <c r="M1420" s="299">
        <v>1.91</v>
      </c>
      <c r="N1420" s="299">
        <v>2.0099999999999998</v>
      </c>
      <c r="O1420" s="299"/>
      <c r="P1420" s="299" t="s">
        <v>513</v>
      </c>
      <c r="Q1420" s="299">
        <v>2.7</v>
      </c>
      <c r="R1420" s="299">
        <v>2.7</v>
      </c>
      <c r="S1420" s="300">
        <v>42</v>
      </c>
      <c r="W1420" s="309"/>
      <c r="X1420" s="309"/>
      <c r="AB1420" s="309"/>
      <c r="AC1420" s="309">
        <v>14</v>
      </c>
      <c r="AD1420" s="309">
        <v>1.2999999999999999E-2</v>
      </c>
      <c r="AE1420" s="309">
        <v>3.5999999999999997E-2</v>
      </c>
      <c r="AF1420" s="309">
        <v>8.9999999999999993E-3</v>
      </c>
      <c r="AG1420" s="309">
        <v>0.1</v>
      </c>
      <c r="AH1420" s="309" t="s">
        <v>515</v>
      </c>
      <c r="AI1420" s="309">
        <v>2.1</v>
      </c>
      <c r="AJ1420" s="309">
        <v>2E-3</v>
      </c>
      <c r="AL1420" s="309"/>
    </row>
    <row r="1421" spans="2:38" ht="15" customHeight="1">
      <c r="B1421" s="461"/>
      <c r="C1421" s="459"/>
      <c r="D1421" s="297" t="s">
        <v>528</v>
      </c>
      <c r="E1421" s="298">
        <v>1</v>
      </c>
      <c r="F1421" s="299">
        <v>0</v>
      </c>
      <c r="G1421" s="299">
        <v>5</v>
      </c>
      <c r="H1421" s="299">
        <v>5</v>
      </c>
      <c r="I1421" s="299">
        <v>33</v>
      </c>
      <c r="J1421" s="299">
        <v>6</v>
      </c>
      <c r="K1421" s="299">
        <v>3</v>
      </c>
      <c r="L1421" s="299">
        <v>0.09</v>
      </c>
      <c r="M1421" s="299">
        <v>1.9</v>
      </c>
      <c r="N1421" s="299">
        <v>1.99</v>
      </c>
      <c r="O1421" s="299"/>
      <c r="P1421" s="299" t="s">
        <v>539</v>
      </c>
      <c r="Q1421" s="299">
        <v>4.5999999999999996</v>
      </c>
      <c r="R1421" s="299">
        <v>2.5</v>
      </c>
      <c r="S1421" s="300">
        <v>44</v>
      </c>
      <c r="W1421" s="309"/>
      <c r="X1421" s="309"/>
      <c r="AB1421" s="309"/>
      <c r="AC1421" s="309">
        <v>17</v>
      </c>
      <c r="AD1421" s="309">
        <v>1.9E-2</v>
      </c>
      <c r="AE1421" s="309">
        <v>2.7E-2</v>
      </c>
      <c r="AF1421" s="309">
        <v>1.6E-2</v>
      </c>
      <c r="AG1421" s="309">
        <v>0.12</v>
      </c>
      <c r="AH1421" s="309" t="s">
        <v>533</v>
      </c>
      <c r="AI1421" s="309">
        <v>1.9</v>
      </c>
      <c r="AJ1421" s="309">
        <v>2E-3</v>
      </c>
      <c r="AL1421" s="309"/>
    </row>
    <row r="1422" spans="2:38" ht="15" customHeight="1">
      <c r="B1422" s="461"/>
      <c r="C1422" s="460"/>
      <c r="D1422" s="297" t="s">
        <v>529</v>
      </c>
      <c r="E1422" s="298">
        <v>1</v>
      </c>
      <c r="F1422" s="299">
        <v>0</v>
      </c>
      <c r="G1422" s="299">
        <v>2</v>
      </c>
      <c r="H1422" s="299">
        <v>2</v>
      </c>
      <c r="I1422" s="299">
        <v>37</v>
      </c>
      <c r="J1422" s="299">
        <v>4</v>
      </c>
      <c r="K1422" s="299">
        <v>3</v>
      </c>
      <c r="L1422" s="299">
        <v>7.0000000000000007E-2</v>
      </c>
      <c r="M1422" s="299">
        <v>1.89</v>
      </c>
      <c r="N1422" s="299">
        <v>1.96</v>
      </c>
      <c r="O1422" s="299"/>
      <c r="P1422" s="299" t="s">
        <v>513</v>
      </c>
      <c r="Q1422" s="299">
        <v>2</v>
      </c>
      <c r="R1422" s="299">
        <v>1.1000000000000001</v>
      </c>
      <c r="S1422" s="300">
        <v>41</v>
      </c>
      <c r="W1422" s="309"/>
      <c r="X1422" s="309"/>
      <c r="AB1422" s="309"/>
      <c r="AC1422" s="309">
        <v>17</v>
      </c>
      <c r="AD1422" s="309">
        <v>2.8000000000000001E-2</v>
      </c>
      <c r="AE1422" s="309">
        <v>1.7000000000000001E-2</v>
      </c>
      <c r="AF1422" s="309">
        <v>2.4E-2</v>
      </c>
      <c r="AG1422" s="309">
        <v>0.17</v>
      </c>
      <c r="AH1422" s="309" t="s">
        <v>533</v>
      </c>
      <c r="AI1422" s="309">
        <v>1.4</v>
      </c>
      <c r="AJ1422" s="309">
        <v>2E-3</v>
      </c>
      <c r="AL1422" s="309"/>
    </row>
    <row r="1423" spans="2:38" ht="15" customHeight="1">
      <c r="B1423" s="461"/>
      <c r="C1423" s="458">
        <v>42768</v>
      </c>
      <c r="D1423" s="297" t="s">
        <v>492</v>
      </c>
      <c r="E1423" s="298">
        <v>1</v>
      </c>
      <c r="F1423" s="299">
        <v>0</v>
      </c>
      <c r="G1423" s="299">
        <v>3</v>
      </c>
      <c r="H1423" s="299">
        <v>3</v>
      </c>
      <c r="I1423" s="299">
        <v>36</v>
      </c>
      <c r="J1423" s="299">
        <v>9</v>
      </c>
      <c r="K1423" s="299">
        <v>6</v>
      </c>
      <c r="L1423" s="299">
        <v>0.06</v>
      </c>
      <c r="M1423" s="299">
        <v>1.9</v>
      </c>
      <c r="N1423" s="299">
        <v>1.96</v>
      </c>
      <c r="O1423" s="299"/>
      <c r="P1423" s="299" t="s">
        <v>539</v>
      </c>
      <c r="Q1423" s="299">
        <v>2.8</v>
      </c>
      <c r="R1423" s="299">
        <v>1</v>
      </c>
      <c r="S1423" s="300">
        <v>41</v>
      </c>
      <c r="W1423" s="309"/>
      <c r="X1423" s="309"/>
      <c r="AB1423" s="309"/>
      <c r="AC1423" s="309">
        <v>23</v>
      </c>
      <c r="AD1423" s="309">
        <v>2.1999999999999999E-2</v>
      </c>
      <c r="AE1423" s="309">
        <v>1.2999999999999999E-2</v>
      </c>
      <c r="AF1423" s="309">
        <v>2.4E-2</v>
      </c>
      <c r="AG1423" s="309">
        <v>0.19</v>
      </c>
      <c r="AH1423" s="309" t="s">
        <v>530</v>
      </c>
      <c r="AI1423" s="309">
        <v>2.7</v>
      </c>
      <c r="AJ1423" s="309">
        <v>1E-3</v>
      </c>
      <c r="AL1423" s="309"/>
    </row>
    <row r="1424" spans="2:38" ht="15" customHeight="1">
      <c r="B1424" s="461"/>
      <c r="C1424" s="459"/>
      <c r="D1424" s="297" t="s">
        <v>495</v>
      </c>
      <c r="E1424" s="298">
        <v>1</v>
      </c>
      <c r="F1424" s="299">
        <v>0</v>
      </c>
      <c r="G1424" s="299">
        <v>4</v>
      </c>
      <c r="H1424" s="299">
        <v>4</v>
      </c>
      <c r="I1424" s="299">
        <v>35</v>
      </c>
      <c r="J1424" s="299">
        <v>8</v>
      </c>
      <c r="K1424" s="299">
        <v>4</v>
      </c>
      <c r="L1424" s="299">
        <v>7.0000000000000007E-2</v>
      </c>
      <c r="M1424" s="299">
        <v>1.89</v>
      </c>
      <c r="N1424" s="299">
        <v>1.96</v>
      </c>
      <c r="O1424" s="299"/>
      <c r="P1424" s="299" t="s">
        <v>513</v>
      </c>
      <c r="Q1424" s="299">
        <v>0.7</v>
      </c>
      <c r="R1424" s="299">
        <v>-1.9</v>
      </c>
      <c r="S1424" s="300">
        <v>48</v>
      </c>
      <c r="W1424" s="309"/>
      <c r="X1424" s="309"/>
      <c r="AB1424" s="309"/>
      <c r="AC1424" s="309">
        <v>12</v>
      </c>
      <c r="AD1424" s="309">
        <v>2.1999999999999999E-2</v>
      </c>
      <c r="AE1424" s="309">
        <v>1.9E-2</v>
      </c>
      <c r="AF1424" s="309">
        <v>1.9E-2</v>
      </c>
      <c r="AG1424" s="309">
        <v>0.16</v>
      </c>
      <c r="AH1424" s="309" t="s">
        <v>493</v>
      </c>
      <c r="AI1424" s="309">
        <v>3</v>
      </c>
      <c r="AJ1424" s="309">
        <v>2E-3</v>
      </c>
      <c r="AL1424" s="309"/>
    </row>
    <row r="1425" spans="2:38" ht="15" customHeight="1">
      <c r="B1425" s="461"/>
      <c r="C1425" s="459"/>
      <c r="D1425" s="297" t="s">
        <v>497</v>
      </c>
      <c r="E1425" s="298">
        <v>1</v>
      </c>
      <c r="F1425" s="299">
        <v>0</v>
      </c>
      <c r="G1425" s="299">
        <v>5</v>
      </c>
      <c r="H1425" s="299">
        <v>5</v>
      </c>
      <c r="I1425" s="299">
        <v>33</v>
      </c>
      <c r="J1425" s="299">
        <v>4</v>
      </c>
      <c r="K1425" s="299">
        <v>1</v>
      </c>
      <c r="L1425" s="299">
        <v>0.06</v>
      </c>
      <c r="M1425" s="299">
        <v>1.89</v>
      </c>
      <c r="N1425" s="299">
        <v>1.95</v>
      </c>
      <c r="O1425" s="299"/>
      <c r="P1425" s="299" t="s">
        <v>547</v>
      </c>
      <c r="Q1425" s="299">
        <v>4.3</v>
      </c>
      <c r="R1425" s="299">
        <v>1.1000000000000001</v>
      </c>
      <c r="S1425" s="300">
        <v>32</v>
      </c>
      <c r="W1425" s="309"/>
      <c r="X1425" s="309"/>
      <c r="AB1425" s="309"/>
      <c r="AC1425" s="309">
        <v>2</v>
      </c>
      <c r="AD1425" s="309">
        <v>7.0000000000000001E-3</v>
      </c>
      <c r="AE1425" s="309">
        <v>2.9000000000000001E-2</v>
      </c>
      <c r="AF1425" s="309">
        <v>8.0000000000000002E-3</v>
      </c>
      <c r="AG1425" s="309">
        <v>0.1</v>
      </c>
      <c r="AH1425" s="309" t="s">
        <v>513</v>
      </c>
      <c r="AI1425" s="309">
        <v>2.7</v>
      </c>
      <c r="AJ1425" s="309">
        <v>1E-3</v>
      </c>
      <c r="AL1425" s="309"/>
    </row>
    <row r="1426" spans="2:38" ht="15" customHeight="1">
      <c r="B1426" s="461"/>
      <c r="C1426" s="459"/>
      <c r="D1426" s="297" t="s">
        <v>500</v>
      </c>
      <c r="E1426" s="298">
        <v>0</v>
      </c>
      <c r="F1426" s="299">
        <v>0</v>
      </c>
      <c r="G1426" s="299">
        <v>2</v>
      </c>
      <c r="H1426" s="299">
        <v>2</v>
      </c>
      <c r="I1426" s="299">
        <v>36</v>
      </c>
      <c r="J1426" s="299">
        <v>8</v>
      </c>
      <c r="K1426" s="299">
        <v>-2</v>
      </c>
      <c r="L1426" s="299">
        <v>0.05</v>
      </c>
      <c r="M1426" s="299">
        <v>1.89</v>
      </c>
      <c r="N1426" s="299">
        <v>1.94</v>
      </c>
      <c r="O1426" s="299"/>
      <c r="P1426" s="299" t="s">
        <v>547</v>
      </c>
      <c r="Q1426" s="299">
        <v>2.1</v>
      </c>
      <c r="R1426" s="299">
        <v>0.3</v>
      </c>
      <c r="S1426" s="300">
        <v>50</v>
      </c>
      <c r="W1426" s="309"/>
      <c r="X1426" s="309"/>
      <c r="AB1426" s="309"/>
      <c r="AC1426" s="309">
        <v>3</v>
      </c>
      <c r="AD1426" s="309">
        <v>6.0000000000000001E-3</v>
      </c>
      <c r="AE1426" s="309">
        <v>3.3000000000000002E-2</v>
      </c>
      <c r="AF1426" s="309">
        <v>5.0000000000000001E-3</v>
      </c>
      <c r="AG1426" s="309">
        <v>0.09</v>
      </c>
      <c r="AH1426" s="309" t="s">
        <v>539</v>
      </c>
      <c r="AI1426" s="309">
        <v>4.5999999999999996</v>
      </c>
      <c r="AJ1426" s="309">
        <v>1E-3</v>
      </c>
      <c r="AL1426" s="309"/>
    </row>
    <row r="1427" spans="2:38" ht="15" customHeight="1">
      <c r="B1427" s="461"/>
      <c r="C1427" s="459"/>
      <c r="D1427" s="297" t="s">
        <v>503</v>
      </c>
      <c r="E1427" s="298">
        <v>1</v>
      </c>
      <c r="F1427" s="299">
        <v>0</v>
      </c>
      <c r="G1427" s="299">
        <v>4</v>
      </c>
      <c r="H1427" s="299">
        <v>4</v>
      </c>
      <c r="I1427" s="299">
        <v>33</v>
      </c>
      <c r="J1427" s="299">
        <v>7</v>
      </c>
      <c r="K1427" s="299">
        <v>8</v>
      </c>
      <c r="L1427" s="299">
        <v>0.04</v>
      </c>
      <c r="M1427" s="299">
        <v>1.9</v>
      </c>
      <c r="N1427" s="299">
        <v>1.94</v>
      </c>
      <c r="O1427" s="299"/>
      <c r="P1427" s="299" t="s">
        <v>539</v>
      </c>
      <c r="Q1427" s="299">
        <v>1.4</v>
      </c>
      <c r="R1427" s="299">
        <v>-1.8</v>
      </c>
      <c r="S1427" s="300">
        <v>53</v>
      </c>
      <c r="W1427" s="309"/>
      <c r="X1427" s="309"/>
      <c r="AB1427" s="309"/>
      <c r="AC1427" s="309">
        <v>3</v>
      </c>
      <c r="AD1427" s="309">
        <v>4.0000000000000001E-3</v>
      </c>
      <c r="AE1427" s="309">
        <v>3.6999999999999998E-2</v>
      </c>
      <c r="AF1427" s="309">
        <v>2E-3</v>
      </c>
      <c r="AG1427" s="309">
        <v>7.0000000000000007E-2</v>
      </c>
      <c r="AH1427" s="309" t="s">
        <v>513</v>
      </c>
      <c r="AI1427" s="309">
        <v>2</v>
      </c>
      <c r="AJ1427" s="309">
        <v>1E-3</v>
      </c>
      <c r="AL1427" s="309"/>
    </row>
    <row r="1428" spans="2:38" ht="15" customHeight="1">
      <c r="B1428" s="461"/>
      <c r="C1428" s="459"/>
      <c r="D1428" s="297" t="s">
        <v>505</v>
      </c>
      <c r="E1428" s="298">
        <v>1</v>
      </c>
      <c r="F1428" s="299">
        <v>0</v>
      </c>
      <c r="G1428" s="299">
        <v>4</v>
      </c>
      <c r="H1428" s="299">
        <v>4</v>
      </c>
      <c r="I1428" s="299">
        <v>34</v>
      </c>
      <c r="J1428" s="299">
        <v>6</v>
      </c>
      <c r="K1428" s="299">
        <v>1</v>
      </c>
      <c r="L1428" s="299">
        <v>0.08</v>
      </c>
      <c r="M1428" s="299">
        <v>1.9</v>
      </c>
      <c r="N1428" s="299">
        <v>1.98</v>
      </c>
      <c r="O1428" s="299"/>
      <c r="P1428" s="299" t="s">
        <v>493</v>
      </c>
      <c r="Q1428" s="299">
        <v>2.2000000000000002</v>
      </c>
      <c r="R1428" s="299">
        <v>-3.1</v>
      </c>
      <c r="S1428" s="300">
        <v>57</v>
      </c>
      <c r="W1428" s="309"/>
      <c r="X1428" s="309"/>
      <c r="AB1428" s="309"/>
      <c r="AC1428" s="309">
        <v>6</v>
      </c>
      <c r="AD1428" s="309">
        <v>8.9999999999999993E-3</v>
      </c>
      <c r="AE1428" s="309">
        <v>3.5999999999999997E-2</v>
      </c>
      <c r="AF1428" s="309">
        <v>3.0000000000000001E-3</v>
      </c>
      <c r="AG1428" s="309">
        <v>0.06</v>
      </c>
      <c r="AH1428" s="309" t="s">
        <v>539</v>
      </c>
      <c r="AI1428" s="309">
        <v>2.8</v>
      </c>
      <c r="AJ1428" s="309">
        <v>1E-3</v>
      </c>
      <c r="AL1428" s="309"/>
    </row>
    <row r="1429" spans="2:38" ht="15" customHeight="1">
      <c r="B1429" s="461"/>
      <c r="C1429" s="459"/>
      <c r="D1429" s="297" t="s">
        <v>508</v>
      </c>
      <c r="E1429" s="298">
        <v>1</v>
      </c>
      <c r="F1429" s="299">
        <v>0</v>
      </c>
      <c r="G1429" s="299">
        <v>10</v>
      </c>
      <c r="H1429" s="299">
        <v>10</v>
      </c>
      <c r="I1429" s="299">
        <v>25</v>
      </c>
      <c r="J1429" s="299">
        <v>10</v>
      </c>
      <c r="K1429" s="299">
        <v>5</v>
      </c>
      <c r="L1429" s="299">
        <v>0.08</v>
      </c>
      <c r="M1429" s="299">
        <v>1.9</v>
      </c>
      <c r="N1429" s="299">
        <v>1.98</v>
      </c>
      <c r="O1429" s="299"/>
      <c r="P1429" s="299" t="s">
        <v>535</v>
      </c>
      <c r="Q1429" s="299">
        <v>0.7</v>
      </c>
      <c r="R1429" s="299">
        <v>-3.7</v>
      </c>
      <c r="S1429" s="300">
        <v>61</v>
      </c>
      <c r="W1429" s="309"/>
      <c r="X1429" s="309"/>
      <c r="AB1429" s="309"/>
      <c r="AC1429" s="309">
        <v>4</v>
      </c>
      <c r="AD1429" s="309">
        <v>8.0000000000000002E-3</v>
      </c>
      <c r="AE1429" s="309">
        <v>3.5000000000000003E-2</v>
      </c>
      <c r="AF1429" s="309">
        <v>4.0000000000000001E-3</v>
      </c>
      <c r="AG1429" s="309">
        <v>7.0000000000000007E-2</v>
      </c>
      <c r="AH1429" s="309" t="s">
        <v>513</v>
      </c>
      <c r="AI1429" s="309">
        <v>0.7</v>
      </c>
      <c r="AJ1429" s="309">
        <v>1E-3</v>
      </c>
      <c r="AL1429" s="309"/>
    </row>
    <row r="1430" spans="2:38" ht="15" customHeight="1">
      <c r="B1430" s="461"/>
      <c r="C1430" s="459"/>
      <c r="D1430" s="297" t="s">
        <v>510</v>
      </c>
      <c r="E1430" s="298">
        <v>1</v>
      </c>
      <c r="F1430" s="299">
        <v>3</v>
      </c>
      <c r="G1430" s="299">
        <v>20</v>
      </c>
      <c r="H1430" s="299">
        <v>23</v>
      </c>
      <c r="I1430" s="299">
        <v>18</v>
      </c>
      <c r="J1430" s="299">
        <v>6</v>
      </c>
      <c r="K1430" s="299">
        <v>5</v>
      </c>
      <c r="L1430" s="299">
        <v>0.12</v>
      </c>
      <c r="M1430" s="299">
        <v>1.9</v>
      </c>
      <c r="N1430" s="299">
        <v>2.02</v>
      </c>
      <c r="O1430" s="299"/>
      <c r="P1430" s="299" t="s">
        <v>536</v>
      </c>
      <c r="Q1430" s="299">
        <v>0.2</v>
      </c>
      <c r="R1430" s="299">
        <v>0</v>
      </c>
      <c r="S1430" s="300">
        <v>55</v>
      </c>
      <c r="W1430" s="309"/>
      <c r="X1430" s="309"/>
      <c r="AB1430" s="309"/>
      <c r="AC1430" s="309">
        <v>1</v>
      </c>
      <c r="AD1430" s="309">
        <v>4.0000000000000001E-3</v>
      </c>
      <c r="AE1430" s="309">
        <v>3.3000000000000002E-2</v>
      </c>
      <c r="AF1430" s="309">
        <v>5.0000000000000001E-3</v>
      </c>
      <c r="AG1430" s="309">
        <v>0.06</v>
      </c>
      <c r="AH1430" s="309" t="s">
        <v>547</v>
      </c>
      <c r="AI1430" s="309">
        <v>4.3</v>
      </c>
      <c r="AJ1430" s="309">
        <v>1E-3</v>
      </c>
      <c r="AL1430" s="309"/>
    </row>
    <row r="1431" spans="2:38" ht="15" customHeight="1">
      <c r="B1431" s="461"/>
      <c r="C1431" s="459"/>
      <c r="D1431" s="297" t="s">
        <v>511</v>
      </c>
      <c r="E1431" s="298">
        <v>1</v>
      </c>
      <c r="F1431" s="299">
        <v>1</v>
      </c>
      <c r="G1431" s="299">
        <v>13</v>
      </c>
      <c r="H1431" s="299">
        <v>14</v>
      </c>
      <c r="I1431" s="299">
        <v>25</v>
      </c>
      <c r="J1431" s="299">
        <v>10</v>
      </c>
      <c r="K1431" s="299">
        <v>1</v>
      </c>
      <c r="L1431" s="299">
        <v>0.08</v>
      </c>
      <c r="M1431" s="299">
        <v>1.9</v>
      </c>
      <c r="N1431" s="299">
        <v>1.98</v>
      </c>
      <c r="O1431" s="299"/>
      <c r="P1431" s="299" t="s">
        <v>530</v>
      </c>
      <c r="Q1431" s="299">
        <v>0.8</v>
      </c>
      <c r="R1431" s="299">
        <v>2.2000000000000002</v>
      </c>
      <c r="S1431" s="300">
        <v>38</v>
      </c>
      <c r="W1431" s="309"/>
      <c r="X1431" s="309"/>
      <c r="AB1431" s="309"/>
      <c r="AC1431" s="309">
        <v>-2</v>
      </c>
      <c r="AD1431" s="309">
        <v>8.0000000000000002E-3</v>
      </c>
      <c r="AE1431" s="309">
        <v>3.5999999999999997E-2</v>
      </c>
      <c r="AF1431" s="309">
        <v>2E-3</v>
      </c>
      <c r="AG1431" s="309">
        <v>0.05</v>
      </c>
      <c r="AH1431" s="309" t="s">
        <v>547</v>
      </c>
      <c r="AI1431" s="309">
        <v>2.1</v>
      </c>
      <c r="AJ1431" s="309">
        <v>0</v>
      </c>
      <c r="AL1431" s="309"/>
    </row>
    <row r="1432" spans="2:38" ht="15" customHeight="1" thickBot="1">
      <c r="B1432" s="461"/>
      <c r="C1432" s="459"/>
      <c r="D1432" s="310" t="s">
        <v>512</v>
      </c>
      <c r="E1432" s="311">
        <v>1</v>
      </c>
      <c r="F1432" s="304">
        <v>1</v>
      </c>
      <c r="G1432" s="304">
        <v>9</v>
      </c>
      <c r="H1432" s="304">
        <v>10</v>
      </c>
      <c r="I1432" s="304">
        <v>29</v>
      </c>
      <c r="J1432" s="304">
        <v>7</v>
      </c>
      <c r="K1432" s="304">
        <v>3</v>
      </c>
      <c r="L1432" s="304">
        <v>0.1</v>
      </c>
      <c r="M1432" s="304">
        <v>1.9</v>
      </c>
      <c r="N1432" s="304">
        <v>2</v>
      </c>
      <c r="O1432" s="304"/>
      <c r="P1432" s="304" t="s">
        <v>498</v>
      </c>
      <c r="Q1432" s="304">
        <v>2</v>
      </c>
      <c r="R1432" s="304">
        <v>3.2</v>
      </c>
      <c r="S1432" s="305">
        <v>29</v>
      </c>
      <c r="W1432" s="309"/>
      <c r="X1432" s="309"/>
      <c r="AB1432" s="309"/>
      <c r="AC1432" s="309">
        <v>8</v>
      </c>
      <c r="AD1432" s="309">
        <v>7.0000000000000001E-3</v>
      </c>
      <c r="AE1432" s="309">
        <v>3.3000000000000002E-2</v>
      </c>
      <c r="AF1432" s="309">
        <v>4.0000000000000001E-3</v>
      </c>
      <c r="AG1432" s="309">
        <v>0.04</v>
      </c>
      <c r="AH1432" s="309" t="s">
        <v>539</v>
      </c>
      <c r="AI1432" s="309">
        <v>1.4</v>
      </c>
      <c r="AJ1432" s="309">
        <v>1E-3</v>
      </c>
      <c r="AL1432" s="309"/>
    </row>
    <row r="1433" spans="2:38" ht="15" customHeight="1">
      <c r="B1433" s="463"/>
      <c r="C1433" s="459"/>
      <c r="D1433" s="293" t="s">
        <v>514</v>
      </c>
      <c r="E1433" s="294">
        <v>1</v>
      </c>
      <c r="F1433" s="295">
        <v>2</v>
      </c>
      <c r="G1433" s="295">
        <v>8</v>
      </c>
      <c r="H1433" s="295">
        <v>10</v>
      </c>
      <c r="I1433" s="295">
        <v>31</v>
      </c>
      <c r="J1433" s="295">
        <v>8</v>
      </c>
      <c r="K1433" s="295">
        <v>0</v>
      </c>
      <c r="L1433" s="295">
        <v>0.06</v>
      </c>
      <c r="M1433" s="295">
        <v>1.89</v>
      </c>
      <c r="N1433" s="295">
        <v>1.95</v>
      </c>
      <c r="O1433" s="295"/>
      <c r="P1433" s="295" t="s">
        <v>493</v>
      </c>
      <c r="Q1433" s="295">
        <v>1.4</v>
      </c>
      <c r="R1433" s="295">
        <v>4.5999999999999996</v>
      </c>
      <c r="S1433" s="296">
        <v>22</v>
      </c>
      <c r="W1433" s="309"/>
      <c r="X1433" s="309"/>
      <c r="AB1433" s="309"/>
      <c r="AC1433" s="309">
        <v>1</v>
      </c>
      <c r="AD1433" s="309">
        <v>6.0000000000000001E-3</v>
      </c>
      <c r="AE1433" s="309">
        <v>3.4000000000000002E-2</v>
      </c>
      <c r="AF1433" s="309">
        <v>4.0000000000000001E-3</v>
      </c>
      <c r="AG1433" s="309">
        <v>0.08</v>
      </c>
      <c r="AH1433" s="309" t="s">
        <v>493</v>
      </c>
      <c r="AI1433" s="309">
        <v>2.2000000000000002</v>
      </c>
      <c r="AJ1433" s="309">
        <v>1E-3</v>
      </c>
      <c r="AL1433" s="309"/>
    </row>
    <row r="1434" spans="2:38" ht="15" customHeight="1">
      <c r="B1434" s="463"/>
      <c r="C1434" s="459"/>
      <c r="D1434" s="297" t="s">
        <v>516</v>
      </c>
      <c r="E1434" s="298">
        <v>1</v>
      </c>
      <c r="F1434" s="299">
        <v>0</v>
      </c>
      <c r="G1434" s="299">
        <v>5</v>
      </c>
      <c r="H1434" s="299">
        <v>5</v>
      </c>
      <c r="I1434" s="299">
        <v>33</v>
      </c>
      <c r="J1434" s="299">
        <v>10</v>
      </c>
      <c r="K1434" s="299">
        <v>6</v>
      </c>
      <c r="L1434" s="299">
        <v>0.08</v>
      </c>
      <c r="M1434" s="299">
        <v>1.89</v>
      </c>
      <c r="N1434" s="299">
        <v>1.97</v>
      </c>
      <c r="O1434" s="299"/>
      <c r="P1434" s="299" t="s">
        <v>493</v>
      </c>
      <c r="Q1434" s="299">
        <v>2.5</v>
      </c>
      <c r="R1434" s="299">
        <v>5.6</v>
      </c>
      <c r="S1434" s="300">
        <v>22</v>
      </c>
      <c r="W1434" s="309"/>
      <c r="X1434" s="309"/>
      <c r="AB1434" s="309"/>
      <c r="AC1434" s="309">
        <v>5</v>
      </c>
      <c r="AD1434" s="309">
        <v>0.01</v>
      </c>
      <c r="AE1434" s="309">
        <v>2.5000000000000001E-2</v>
      </c>
      <c r="AF1434" s="309">
        <v>0.01</v>
      </c>
      <c r="AG1434" s="309">
        <v>0.08</v>
      </c>
      <c r="AH1434" s="309" t="s">
        <v>535</v>
      </c>
      <c r="AI1434" s="309">
        <v>0.7</v>
      </c>
      <c r="AJ1434" s="309">
        <v>1E-3</v>
      </c>
      <c r="AL1434" s="309"/>
    </row>
    <row r="1435" spans="2:38" ht="15" customHeight="1">
      <c r="B1435" s="463"/>
      <c r="C1435" s="459"/>
      <c r="D1435" s="297" t="s">
        <v>517</v>
      </c>
      <c r="E1435" s="298">
        <v>0</v>
      </c>
      <c r="F1435" s="299">
        <v>0</v>
      </c>
      <c r="G1435" s="299">
        <v>4</v>
      </c>
      <c r="H1435" s="299">
        <v>4</v>
      </c>
      <c r="I1435" s="299">
        <v>34</v>
      </c>
      <c r="J1435" s="299">
        <v>6</v>
      </c>
      <c r="K1435" s="299">
        <v>2</v>
      </c>
      <c r="L1435" s="299">
        <v>7.0000000000000007E-2</v>
      </c>
      <c r="M1435" s="299">
        <v>1.88</v>
      </c>
      <c r="N1435" s="299">
        <v>1.95</v>
      </c>
      <c r="O1435" s="299"/>
      <c r="P1435" s="299" t="s">
        <v>539</v>
      </c>
      <c r="Q1435" s="299">
        <v>4.3</v>
      </c>
      <c r="R1435" s="299">
        <v>8</v>
      </c>
      <c r="S1435" s="300">
        <v>17</v>
      </c>
      <c r="W1435" s="309"/>
      <c r="X1435" s="309"/>
      <c r="AB1435" s="309"/>
      <c r="AC1435" s="309">
        <v>5</v>
      </c>
      <c r="AD1435" s="309">
        <v>6.0000000000000001E-3</v>
      </c>
      <c r="AE1435" s="309">
        <v>1.7999999999999999E-2</v>
      </c>
      <c r="AF1435" s="309">
        <v>2.3E-2</v>
      </c>
      <c r="AG1435" s="309">
        <v>0.12</v>
      </c>
      <c r="AH1435" s="309" t="s">
        <v>536</v>
      </c>
      <c r="AI1435" s="309">
        <v>0.2</v>
      </c>
      <c r="AJ1435" s="309">
        <v>1E-3</v>
      </c>
      <c r="AL1435" s="309"/>
    </row>
    <row r="1436" spans="2:38" ht="15" customHeight="1">
      <c r="B1436" s="463"/>
      <c r="C1436" s="459"/>
      <c r="D1436" s="297" t="s">
        <v>519</v>
      </c>
      <c r="E1436" s="298">
        <v>1</v>
      </c>
      <c r="F1436" s="299">
        <v>0</v>
      </c>
      <c r="G1436" s="299">
        <v>3</v>
      </c>
      <c r="H1436" s="299">
        <v>3</v>
      </c>
      <c r="I1436" s="299">
        <v>36</v>
      </c>
      <c r="J1436" s="299">
        <v>11</v>
      </c>
      <c r="K1436" s="299">
        <v>2</v>
      </c>
      <c r="L1436" s="299">
        <v>0.06</v>
      </c>
      <c r="M1436" s="299">
        <v>1.88</v>
      </c>
      <c r="N1436" s="299">
        <v>1.94</v>
      </c>
      <c r="O1436" s="299"/>
      <c r="P1436" s="299" t="s">
        <v>265</v>
      </c>
      <c r="Q1436" s="299">
        <v>4.7</v>
      </c>
      <c r="R1436" s="299">
        <v>7.9</v>
      </c>
      <c r="S1436" s="300">
        <v>16</v>
      </c>
      <c r="W1436" s="309"/>
      <c r="X1436" s="309"/>
      <c r="AB1436" s="309"/>
      <c r="AC1436" s="309">
        <v>1</v>
      </c>
      <c r="AD1436" s="309">
        <v>0.01</v>
      </c>
      <c r="AE1436" s="309">
        <v>2.5000000000000001E-2</v>
      </c>
      <c r="AF1436" s="309">
        <v>1.4E-2</v>
      </c>
      <c r="AG1436" s="309">
        <v>0.08</v>
      </c>
      <c r="AH1436" s="309" t="s">
        <v>530</v>
      </c>
      <c r="AI1436" s="309">
        <v>0.8</v>
      </c>
      <c r="AJ1436" s="309">
        <v>1E-3</v>
      </c>
      <c r="AL1436" s="309"/>
    </row>
    <row r="1437" spans="2:38" ht="15" customHeight="1">
      <c r="B1437" s="463"/>
      <c r="C1437" s="459"/>
      <c r="D1437" s="297" t="s">
        <v>520</v>
      </c>
      <c r="E1437" s="298">
        <v>0</v>
      </c>
      <c r="F1437" s="299">
        <v>0</v>
      </c>
      <c r="G1437" s="299">
        <v>3</v>
      </c>
      <c r="H1437" s="299">
        <v>3</v>
      </c>
      <c r="I1437" s="299">
        <v>39</v>
      </c>
      <c r="J1437" s="299">
        <v>17</v>
      </c>
      <c r="K1437" s="299">
        <v>4</v>
      </c>
      <c r="L1437" s="299">
        <v>0.06</v>
      </c>
      <c r="M1437" s="299">
        <v>1.89</v>
      </c>
      <c r="N1437" s="299">
        <v>1.95</v>
      </c>
      <c r="O1437" s="299"/>
      <c r="P1437" s="299" t="s">
        <v>265</v>
      </c>
      <c r="Q1437" s="299">
        <v>5.7</v>
      </c>
      <c r="R1437" s="299">
        <v>6.9</v>
      </c>
      <c r="S1437" s="300">
        <v>19</v>
      </c>
      <c r="W1437" s="309"/>
      <c r="X1437" s="309"/>
      <c r="AB1437" s="309"/>
      <c r="AC1437" s="309">
        <v>3</v>
      </c>
      <c r="AD1437" s="309">
        <v>7.0000000000000001E-3</v>
      </c>
      <c r="AE1437" s="309">
        <v>2.9000000000000001E-2</v>
      </c>
      <c r="AF1437" s="309">
        <v>0.01</v>
      </c>
      <c r="AG1437" s="309">
        <v>0.1</v>
      </c>
      <c r="AH1437" s="309" t="s">
        <v>498</v>
      </c>
      <c r="AI1437" s="309">
        <v>2</v>
      </c>
      <c r="AJ1437" s="309">
        <v>1E-3</v>
      </c>
      <c r="AL1437" s="309"/>
    </row>
    <row r="1438" spans="2:38" ht="15" customHeight="1">
      <c r="B1438" s="463"/>
      <c r="C1438" s="459"/>
      <c r="D1438" s="297" t="s">
        <v>521</v>
      </c>
      <c r="E1438" s="298">
        <v>0</v>
      </c>
      <c r="F1438" s="299">
        <v>0</v>
      </c>
      <c r="G1438" s="299">
        <v>2</v>
      </c>
      <c r="H1438" s="299">
        <v>2</v>
      </c>
      <c r="I1438" s="299">
        <v>38</v>
      </c>
      <c r="J1438" s="299">
        <v>16</v>
      </c>
      <c r="K1438" s="299">
        <v>6</v>
      </c>
      <c r="L1438" s="299">
        <v>0.04</v>
      </c>
      <c r="M1438" s="299">
        <v>1.89</v>
      </c>
      <c r="N1438" s="299">
        <v>1.93</v>
      </c>
      <c r="O1438" s="299"/>
      <c r="P1438" s="299" t="s">
        <v>265</v>
      </c>
      <c r="Q1438" s="299">
        <v>3.6</v>
      </c>
      <c r="R1438" s="299">
        <v>5.7</v>
      </c>
      <c r="S1438" s="300">
        <v>26</v>
      </c>
      <c r="W1438" s="309"/>
      <c r="X1438" s="309"/>
      <c r="AB1438" s="309"/>
      <c r="AC1438" s="309">
        <v>0</v>
      </c>
      <c r="AD1438" s="309">
        <v>8.0000000000000002E-3</v>
      </c>
      <c r="AE1438" s="309">
        <v>3.1E-2</v>
      </c>
      <c r="AF1438" s="309">
        <v>0.01</v>
      </c>
      <c r="AG1438" s="309">
        <v>0.06</v>
      </c>
      <c r="AH1438" s="309" t="s">
        <v>493</v>
      </c>
      <c r="AI1438" s="309">
        <v>1.4</v>
      </c>
      <c r="AJ1438" s="309">
        <v>1E-3</v>
      </c>
      <c r="AL1438" s="309"/>
    </row>
    <row r="1439" spans="2:38" ht="15" customHeight="1">
      <c r="B1439" s="463"/>
      <c r="C1439" s="459"/>
      <c r="D1439" s="297" t="s">
        <v>522</v>
      </c>
      <c r="E1439" s="298">
        <v>0</v>
      </c>
      <c r="F1439" s="299">
        <v>0</v>
      </c>
      <c r="G1439" s="299">
        <v>6</v>
      </c>
      <c r="H1439" s="299">
        <v>6</v>
      </c>
      <c r="I1439" s="299">
        <v>34</v>
      </c>
      <c r="J1439" s="299">
        <v>6</v>
      </c>
      <c r="K1439" s="299">
        <v>7</v>
      </c>
      <c r="L1439" s="299">
        <v>0.08</v>
      </c>
      <c r="M1439" s="299">
        <v>1.88</v>
      </c>
      <c r="N1439" s="299">
        <v>1.96</v>
      </c>
      <c r="O1439" s="299"/>
      <c r="P1439" s="299" t="s">
        <v>493</v>
      </c>
      <c r="Q1439" s="299">
        <v>1.2</v>
      </c>
      <c r="R1439" s="299">
        <v>3.6</v>
      </c>
      <c r="S1439" s="300">
        <v>28</v>
      </c>
      <c r="W1439" s="309"/>
      <c r="X1439" s="309"/>
      <c r="AB1439" s="309"/>
      <c r="AC1439" s="309">
        <v>6</v>
      </c>
      <c r="AD1439" s="309">
        <v>0.01</v>
      </c>
      <c r="AE1439" s="309">
        <v>3.3000000000000002E-2</v>
      </c>
      <c r="AF1439" s="309">
        <v>5.0000000000000001E-3</v>
      </c>
      <c r="AG1439" s="309">
        <v>0.08</v>
      </c>
      <c r="AH1439" s="309" t="s">
        <v>493</v>
      </c>
      <c r="AI1439" s="309">
        <v>2.5</v>
      </c>
      <c r="AJ1439" s="309">
        <v>1E-3</v>
      </c>
      <c r="AL1439" s="309"/>
    </row>
    <row r="1440" spans="2:38" ht="15" customHeight="1">
      <c r="B1440" s="463"/>
      <c r="C1440" s="459"/>
      <c r="D1440" s="297" t="s">
        <v>523</v>
      </c>
      <c r="E1440" s="298">
        <v>0</v>
      </c>
      <c r="F1440" s="299">
        <v>0</v>
      </c>
      <c r="G1440" s="299">
        <v>11</v>
      </c>
      <c r="H1440" s="299">
        <v>11</v>
      </c>
      <c r="I1440" s="299">
        <v>27</v>
      </c>
      <c r="J1440" s="299">
        <v>14</v>
      </c>
      <c r="K1440" s="299">
        <v>6</v>
      </c>
      <c r="L1440" s="299">
        <v>0.13</v>
      </c>
      <c r="M1440" s="299">
        <v>1.88</v>
      </c>
      <c r="N1440" s="299">
        <v>2.0099999999999998</v>
      </c>
      <c r="O1440" s="299"/>
      <c r="P1440" s="299" t="s">
        <v>532</v>
      </c>
      <c r="Q1440" s="299">
        <v>0.9</v>
      </c>
      <c r="R1440" s="299">
        <v>0.6</v>
      </c>
      <c r="S1440" s="300">
        <v>29</v>
      </c>
      <c r="W1440" s="309"/>
      <c r="X1440" s="309"/>
      <c r="AB1440" s="309"/>
      <c r="AC1440" s="309">
        <v>2</v>
      </c>
      <c r="AD1440" s="309">
        <v>6.0000000000000001E-3</v>
      </c>
      <c r="AE1440" s="309">
        <v>3.4000000000000002E-2</v>
      </c>
      <c r="AF1440" s="309">
        <v>4.0000000000000001E-3</v>
      </c>
      <c r="AG1440" s="309">
        <v>7.0000000000000007E-2</v>
      </c>
      <c r="AH1440" s="309" t="s">
        <v>539</v>
      </c>
      <c r="AI1440" s="309">
        <v>4.3</v>
      </c>
      <c r="AJ1440" s="309">
        <v>0</v>
      </c>
      <c r="AL1440" s="309"/>
    </row>
    <row r="1441" spans="2:38" ht="15" customHeight="1">
      <c r="B1441" s="463"/>
      <c r="C1441" s="459"/>
      <c r="D1441" s="297" t="s">
        <v>524</v>
      </c>
      <c r="E1441" s="298">
        <v>0</v>
      </c>
      <c r="F1441" s="299">
        <v>0</v>
      </c>
      <c r="G1441" s="299">
        <v>7</v>
      </c>
      <c r="H1441" s="299">
        <v>7</v>
      </c>
      <c r="I1441" s="299">
        <v>32</v>
      </c>
      <c r="J1441" s="299">
        <v>15</v>
      </c>
      <c r="K1441" s="299">
        <v>2</v>
      </c>
      <c r="L1441" s="299">
        <v>0.13</v>
      </c>
      <c r="M1441" s="299">
        <v>1.89</v>
      </c>
      <c r="N1441" s="299">
        <v>2.02</v>
      </c>
      <c r="O1441" s="299"/>
      <c r="P1441" s="299" t="s">
        <v>515</v>
      </c>
      <c r="Q1441" s="299">
        <v>3.1</v>
      </c>
      <c r="R1441" s="299">
        <v>2.8</v>
      </c>
      <c r="S1441" s="300">
        <v>34</v>
      </c>
      <c r="W1441" s="309"/>
      <c r="X1441" s="309"/>
      <c r="AB1441" s="309"/>
      <c r="AC1441" s="309">
        <v>2</v>
      </c>
      <c r="AD1441" s="309">
        <v>1.0999999999999999E-2</v>
      </c>
      <c r="AE1441" s="309">
        <v>3.5999999999999997E-2</v>
      </c>
      <c r="AF1441" s="309">
        <v>3.0000000000000001E-3</v>
      </c>
      <c r="AG1441" s="309">
        <v>0.06</v>
      </c>
      <c r="AH1441" s="309" t="s">
        <v>265</v>
      </c>
      <c r="AI1441" s="309">
        <v>4.7</v>
      </c>
      <c r="AJ1441" s="309">
        <v>1E-3</v>
      </c>
      <c r="AL1441" s="309"/>
    </row>
    <row r="1442" spans="2:38" ht="15" customHeight="1">
      <c r="B1442" s="463"/>
      <c r="C1442" s="459"/>
      <c r="D1442" s="297" t="s">
        <v>525</v>
      </c>
      <c r="E1442" s="298">
        <v>1</v>
      </c>
      <c r="F1442" s="299">
        <v>0</v>
      </c>
      <c r="G1442" s="299">
        <v>4</v>
      </c>
      <c r="H1442" s="299">
        <v>4</v>
      </c>
      <c r="I1442" s="299">
        <v>35</v>
      </c>
      <c r="J1442" s="299">
        <v>4</v>
      </c>
      <c r="K1442" s="299">
        <v>2</v>
      </c>
      <c r="L1442" s="299">
        <v>0.1</v>
      </c>
      <c r="M1442" s="299">
        <v>1.89</v>
      </c>
      <c r="N1442" s="299">
        <v>1.99</v>
      </c>
      <c r="O1442" s="299"/>
      <c r="P1442" s="299" t="s">
        <v>533</v>
      </c>
      <c r="Q1442" s="299">
        <v>4.0999999999999996</v>
      </c>
      <c r="R1442" s="299">
        <v>3.1</v>
      </c>
      <c r="S1442" s="300">
        <v>34</v>
      </c>
      <c r="W1442" s="309"/>
      <c r="X1442" s="309"/>
      <c r="AB1442" s="309"/>
      <c r="AC1442" s="309">
        <v>4</v>
      </c>
      <c r="AD1442" s="309">
        <v>1.7000000000000001E-2</v>
      </c>
      <c r="AE1442" s="309">
        <v>3.9E-2</v>
      </c>
      <c r="AF1442" s="309">
        <v>3.0000000000000001E-3</v>
      </c>
      <c r="AG1442" s="309">
        <v>0.06</v>
      </c>
      <c r="AH1442" s="309" t="s">
        <v>265</v>
      </c>
      <c r="AI1442" s="309">
        <v>5.7</v>
      </c>
      <c r="AJ1442" s="309">
        <v>0</v>
      </c>
      <c r="AL1442" s="309"/>
    </row>
    <row r="1443" spans="2:38" ht="15" customHeight="1">
      <c r="B1443" s="463"/>
      <c r="C1443" s="459"/>
      <c r="D1443" s="297" t="s">
        <v>526</v>
      </c>
      <c r="E1443" s="298">
        <v>1</v>
      </c>
      <c r="F1443" s="299">
        <v>0</v>
      </c>
      <c r="G1443" s="299">
        <v>3</v>
      </c>
      <c r="H1443" s="299">
        <v>3</v>
      </c>
      <c r="I1443" s="299">
        <v>35</v>
      </c>
      <c r="J1443" s="299">
        <v>9</v>
      </c>
      <c r="K1443" s="299">
        <v>5</v>
      </c>
      <c r="L1443" s="299">
        <v>0.05</v>
      </c>
      <c r="M1443" s="299">
        <v>1.88</v>
      </c>
      <c r="N1443" s="299">
        <v>1.93</v>
      </c>
      <c r="O1443" s="299"/>
      <c r="P1443" s="299" t="s">
        <v>515</v>
      </c>
      <c r="Q1443" s="299">
        <v>4.8</v>
      </c>
      <c r="R1443" s="299">
        <v>3.1</v>
      </c>
      <c r="S1443" s="300">
        <v>33</v>
      </c>
      <c r="W1443" s="309"/>
      <c r="X1443" s="309"/>
      <c r="AB1443" s="309"/>
      <c r="AC1443" s="309">
        <v>6</v>
      </c>
      <c r="AD1443" s="309">
        <v>1.6E-2</v>
      </c>
      <c r="AE1443" s="309">
        <v>3.7999999999999999E-2</v>
      </c>
      <c r="AF1443" s="309">
        <v>2E-3</v>
      </c>
      <c r="AG1443" s="309">
        <v>0.04</v>
      </c>
      <c r="AH1443" s="309" t="s">
        <v>265</v>
      </c>
      <c r="AI1443" s="309">
        <v>3.6</v>
      </c>
      <c r="AJ1443" s="309">
        <v>0</v>
      </c>
      <c r="AL1443" s="309"/>
    </row>
    <row r="1444" spans="2:38" ht="15" customHeight="1">
      <c r="B1444" s="463"/>
      <c r="C1444" s="459"/>
      <c r="D1444" s="297" t="s">
        <v>527</v>
      </c>
      <c r="E1444" s="298">
        <v>0</v>
      </c>
      <c r="F1444" s="299">
        <v>0</v>
      </c>
      <c r="G1444" s="299">
        <v>4</v>
      </c>
      <c r="H1444" s="299">
        <v>4</v>
      </c>
      <c r="I1444" s="299">
        <v>31</v>
      </c>
      <c r="J1444" s="299">
        <v>7</v>
      </c>
      <c r="K1444" s="299">
        <v>3</v>
      </c>
      <c r="L1444" s="299">
        <v>0.08</v>
      </c>
      <c r="M1444" s="299">
        <v>1.89</v>
      </c>
      <c r="N1444" s="299">
        <v>1.97</v>
      </c>
      <c r="O1444" s="299"/>
      <c r="P1444" s="299" t="s">
        <v>515</v>
      </c>
      <c r="Q1444" s="299">
        <v>4.2</v>
      </c>
      <c r="R1444" s="299">
        <v>3.2</v>
      </c>
      <c r="S1444" s="300">
        <v>32</v>
      </c>
      <c r="W1444" s="309"/>
      <c r="X1444" s="309"/>
      <c r="AB1444" s="309"/>
      <c r="AC1444" s="309">
        <v>7</v>
      </c>
      <c r="AD1444" s="309">
        <v>6.0000000000000001E-3</v>
      </c>
      <c r="AE1444" s="309">
        <v>3.4000000000000002E-2</v>
      </c>
      <c r="AF1444" s="309">
        <v>6.0000000000000001E-3</v>
      </c>
      <c r="AG1444" s="309">
        <v>0.08</v>
      </c>
      <c r="AH1444" s="309" t="s">
        <v>493</v>
      </c>
      <c r="AI1444" s="309">
        <v>1.2</v>
      </c>
      <c r="AJ1444" s="309">
        <v>0</v>
      </c>
      <c r="AL1444" s="309"/>
    </row>
    <row r="1445" spans="2:38" ht="15" customHeight="1">
      <c r="B1445" s="463"/>
      <c r="C1445" s="459"/>
      <c r="D1445" s="297" t="s">
        <v>528</v>
      </c>
      <c r="E1445" s="298">
        <v>1</v>
      </c>
      <c r="F1445" s="299">
        <v>0</v>
      </c>
      <c r="G1445" s="299">
        <v>5</v>
      </c>
      <c r="H1445" s="299">
        <v>5</v>
      </c>
      <c r="I1445" s="299">
        <v>27</v>
      </c>
      <c r="J1445" s="299">
        <v>7</v>
      </c>
      <c r="K1445" s="299">
        <v>2</v>
      </c>
      <c r="L1445" s="299">
        <v>0.08</v>
      </c>
      <c r="M1445" s="299">
        <v>1.9</v>
      </c>
      <c r="N1445" s="299">
        <v>1.98</v>
      </c>
      <c r="O1445" s="299"/>
      <c r="P1445" s="299" t="s">
        <v>518</v>
      </c>
      <c r="Q1445" s="299">
        <v>3.9</v>
      </c>
      <c r="R1445" s="299">
        <v>3.5</v>
      </c>
      <c r="S1445" s="300">
        <v>33</v>
      </c>
      <c r="W1445" s="309"/>
      <c r="X1445" s="309"/>
      <c r="AB1445" s="309"/>
      <c r="AC1445" s="309">
        <v>6</v>
      </c>
      <c r="AD1445" s="309">
        <v>1.4E-2</v>
      </c>
      <c r="AE1445" s="309">
        <v>2.7E-2</v>
      </c>
      <c r="AF1445" s="309">
        <v>1.0999999999999999E-2</v>
      </c>
      <c r="AG1445" s="309">
        <v>0.13</v>
      </c>
      <c r="AH1445" s="309" t="s">
        <v>532</v>
      </c>
      <c r="AI1445" s="309">
        <v>0.9</v>
      </c>
      <c r="AJ1445" s="309">
        <v>0</v>
      </c>
      <c r="AL1445" s="309"/>
    </row>
    <row r="1446" spans="2:38" ht="15" customHeight="1">
      <c r="B1446" s="463"/>
      <c r="C1446" s="460"/>
      <c r="D1446" s="312" t="s">
        <v>529</v>
      </c>
      <c r="E1446" s="313">
        <v>1</v>
      </c>
      <c r="F1446" s="314">
        <v>0</v>
      </c>
      <c r="G1446" s="314">
        <v>6</v>
      </c>
      <c r="H1446" s="314">
        <v>6</v>
      </c>
      <c r="I1446" s="314">
        <v>28</v>
      </c>
      <c r="J1446" s="314">
        <v>8</v>
      </c>
      <c r="K1446" s="314">
        <v>4</v>
      </c>
      <c r="L1446" s="314">
        <v>7.0000000000000007E-2</v>
      </c>
      <c r="M1446" s="314">
        <v>1.91</v>
      </c>
      <c r="N1446" s="314">
        <v>1.98</v>
      </c>
      <c r="O1446" s="314"/>
      <c r="P1446" s="314" t="s">
        <v>515</v>
      </c>
      <c r="Q1446" s="314">
        <v>2.2999999999999998</v>
      </c>
      <c r="R1446" s="314">
        <v>1.1000000000000001</v>
      </c>
      <c r="S1446" s="315">
        <v>36</v>
      </c>
      <c r="W1446" s="309"/>
      <c r="X1446" s="309"/>
      <c r="AB1446" s="309"/>
      <c r="AC1446" s="309">
        <v>2</v>
      </c>
      <c r="AD1446" s="309">
        <v>1.4999999999999999E-2</v>
      </c>
      <c r="AE1446" s="309">
        <v>3.2000000000000001E-2</v>
      </c>
      <c r="AF1446" s="309">
        <v>7.0000000000000001E-3</v>
      </c>
      <c r="AG1446" s="309">
        <v>0.13</v>
      </c>
      <c r="AH1446" s="309" t="s">
        <v>515</v>
      </c>
      <c r="AI1446" s="309">
        <v>3.1</v>
      </c>
      <c r="AJ1446" s="309">
        <v>0</v>
      </c>
      <c r="AL1446" s="309"/>
    </row>
    <row r="1447" spans="2:38">
      <c r="AB1447" s="309"/>
      <c r="AC1447" s="309">
        <v>2</v>
      </c>
      <c r="AD1447" s="309">
        <v>4.0000000000000001E-3</v>
      </c>
      <c r="AE1447" s="309">
        <v>3.5000000000000003E-2</v>
      </c>
      <c r="AF1447" s="309">
        <v>4.0000000000000001E-3</v>
      </c>
      <c r="AG1447" s="309">
        <v>0.1</v>
      </c>
      <c r="AH1447" s="309" t="s">
        <v>533</v>
      </c>
      <c r="AI1447" s="309">
        <v>4.0999999999999996</v>
      </c>
      <c r="AJ1447" s="309">
        <v>1E-3</v>
      </c>
      <c r="AL1447" s="309"/>
    </row>
    <row r="1448" spans="2:38">
      <c r="AB1448" s="309"/>
      <c r="AC1448" s="309">
        <v>5</v>
      </c>
      <c r="AD1448" s="309">
        <v>8.9999999999999993E-3</v>
      </c>
      <c r="AE1448" s="309">
        <v>3.5000000000000003E-2</v>
      </c>
      <c r="AF1448" s="309">
        <v>3.0000000000000001E-3</v>
      </c>
      <c r="AG1448" s="309">
        <v>0.05</v>
      </c>
      <c r="AH1448" s="309" t="s">
        <v>515</v>
      </c>
      <c r="AI1448" s="309">
        <v>4.8</v>
      </c>
      <c r="AJ1448" s="309">
        <v>1E-3</v>
      </c>
      <c r="AL1448" s="309"/>
    </row>
    <row r="1449" spans="2:38">
      <c r="AB1449" s="309"/>
      <c r="AC1449" s="309">
        <v>3</v>
      </c>
      <c r="AD1449" s="309">
        <v>7.0000000000000001E-3</v>
      </c>
      <c r="AE1449" s="309">
        <v>3.1E-2</v>
      </c>
      <c r="AF1449" s="309">
        <v>4.0000000000000001E-3</v>
      </c>
      <c r="AG1449" s="309">
        <v>0.08</v>
      </c>
      <c r="AH1449" s="309" t="s">
        <v>515</v>
      </c>
      <c r="AI1449" s="309">
        <v>4.2</v>
      </c>
      <c r="AJ1449" s="309">
        <v>0</v>
      </c>
      <c r="AL1449" s="309"/>
    </row>
    <row r="1450" spans="2:38">
      <c r="AB1450" s="309"/>
      <c r="AC1450" s="309">
        <v>2</v>
      </c>
      <c r="AD1450" s="309">
        <v>7.0000000000000001E-3</v>
      </c>
      <c r="AE1450" s="309">
        <v>2.7E-2</v>
      </c>
      <c r="AF1450" s="309">
        <v>5.0000000000000001E-3</v>
      </c>
      <c r="AG1450" s="309">
        <v>0.08</v>
      </c>
      <c r="AH1450" s="309" t="s">
        <v>518</v>
      </c>
      <c r="AI1450" s="309">
        <v>3.9</v>
      </c>
      <c r="AJ1450" s="309">
        <v>1E-3</v>
      </c>
      <c r="AL1450" s="309"/>
    </row>
    <row r="1451" spans="2:38">
      <c r="AB1451" s="309"/>
      <c r="AC1451" s="309">
        <v>4</v>
      </c>
      <c r="AD1451" s="309">
        <v>8.0000000000000002E-3</v>
      </c>
      <c r="AE1451" s="309">
        <v>2.8000000000000001E-2</v>
      </c>
      <c r="AF1451" s="309">
        <v>6.0000000000000001E-3</v>
      </c>
      <c r="AG1451" s="309">
        <v>7.0000000000000007E-2</v>
      </c>
      <c r="AH1451" s="309" t="s">
        <v>515</v>
      </c>
      <c r="AI1451" s="309">
        <v>2.2999999999999998</v>
      </c>
      <c r="AJ1451" s="309">
        <v>1E-3</v>
      </c>
      <c r="AL1451" s="309"/>
    </row>
    <row r="1452" spans="2:38">
      <c r="AL1452" s="309"/>
    </row>
    <row r="1453" spans="2:38">
      <c r="AL1453" s="309"/>
    </row>
    <row r="1454" spans="2:38">
      <c r="AL1454" s="309"/>
    </row>
    <row r="1455" spans="2:38">
      <c r="AL1455" s="309"/>
    </row>
    <row r="1456" spans="2:38">
      <c r="AL1456" s="309"/>
    </row>
    <row r="1457" spans="38:38">
      <c r="AL1457" s="309"/>
    </row>
    <row r="1458" spans="38:38">
      <c r="AL1458" s="309"/>
    </row>
    <row r="1459" spans="38:38">
      <c r="AL1459" s="309"/>
    </row>
    <row r="1460" spans="38:38">
      <c r="AL1460" s="309"/>
    </row>
    <row r="1461" spans="38:38">
      <c r="AL1461" s="309"/>
    </row>
    <row r="1462" spans="38:38">
      <c r="AL1462" s="309"/>
    </row>
    <row r="1463" spans="38:38">
      <c r="AL1463" s="309"/>
    </row>
    <row r="1464" spans="38:38">
      <c r="AL1464" s="309"/>
    </row>
    <row r="1465" spans="38:38">
      <c r="AL1465" s="309"/>
    </row>
    <row r="1466" spans="38:38">
      <c r="AL1466" s="309"/>
    </row>
    <row r="1467" spans="38:38">
      <c r="AL1467" s="309"/>
    </row>
    <row r="1468" spans="38:38">
      <c r="AL1468" s="309"/>
    </row>
    <row r="1469" spans="38:38">
      <c r="AL1469" s="309"/>
    </row>
    <row r="1470" spans="38:38">
      <c r="AL1470" s="309"/>
    </row>
    <row r="1471" spans="38:38">
      <c r="AL1471" s="309"/>
    </row>
    <row r="1472" spans="38:38">
      <c r="AL1472" s="309"/>
    </row>
    <row r="1473" spans="38:38">
      <c r="AL1473" s="309"/>
    </row>
    <row r="1474" spans="38:38">
      <c r="AL1474" s="309"/>
    </row>
    <row r="1475" spans="38:38">
      <c r="AL1475" s="309"/>
    </row>
    <row r="1476" spans="38:38">
      <c r="AL1476" s="309"/>
    </row>
    <row r="1477" spans="38:38">
      <c r="AL1477" s="309"/>
    </row>
    <row r="1478" spans="38:38">
      <c r="AL1478" s="309"/>
    </row>
    <row r="1479" spans="38:38">
      <c r="AL1479" s="309"/>
    </row>
    <row r="1480" spans="38:38">
      <c r="AL1480" s="309"/>
    </row>
    <row r="1481" spans="38:38">
      <c r="AL1481" s="309"/>
    </row>
    <row r="1482" spans="38:38">
      <c r="AL1482" s="309"/>
    </row>
    <row r="1483" spans="38:38">
      <c r="AL1483" s="309"/>
    </row>
    <row r="1484" spans="38:38">
      <c r="AL1484" s="309"/>
    </row>
    <row r="1485" spans="38:38">
      <c r="AL1485" s="309"/>
    </row>
    <row r="1486" spans="38:38">
      <c r="AL1486" s="309"/>
    </row>
    <row r="1487" spans="38:38">
      <c r="AL1487" s="309"/>
    </row>
    <row r="1488" spans="38:38">
      <c r="AL1488" s="309"/>
    </row>
    <row r="1489" spans="38:38">
      <c r="AL1489" s="309"/>
    </row>
    <row r="1490" spans="38:38">
      <c r="AL1490" s="309"/>
    </row>
    <row r="1491" spans="38:38">
      <c r="AL1491" s="309"/>
    </row>
    <row r="1492" spans="38:38">
      <c r="AL1492" s="309"/>
    </row>
    <row r="1493" spans="38:38">
      <c r="AL1493" s="309"/>
    </row>
    <row r="1494" spans="38:38">
      <c r="AL1494" s="309"/>
    </row>
    <row r="1495" spans="38:38">
      <c r="AL1495" s="309"/>
    </row>
    <row r="1496" spans="38:38">
      <c r="AL1496" s="309"/>
    </row>
    <row r="1497" spans="38:38">
      <c r="AL1497" s="309"/>
    </row>
    <row r="1498" spans="38:38">
      <c r="AL1498" s="309"/>
    </row>
    <row r="1499" spans="38:38">
      <c r="AL1499" s="309"/>
    </row>
    <row r="1500" spans="38:38">
      <c r="AL1500" s="309"/>
    </row>
    <row r="1501" spans="38:38">
      <c r="AL1501" s="309"/>
    </row>
    <row r="1502" spans="38:38">
      <c r="AL1502" s="309"/>
    </row>
    <row r="1503" spans="38:38">
      <c r="AL1503" s="309"/>
    </row>
    <row r="1504" spans="38:38">
      <c r="AL1504" s="309"/>
    </row>
    <row r="1505" spans="38:38">
      <c r="AL1505" s="309"/>
    </row>
    <row r="1506" spans="38:38">
      <c r="AL1506" s="309"/>
    </row>
    <row r="1507" spans="38:38">
      <c r="AL1507" s="309"/>
    </row>
    <row r="1508" spans="38:38">
      <c r="AL1508" s="309"/>
    </row>
    <row r="1509" spans="38:38">
      <c r="AL1509" s="309"/>
    </row>
    <row r="1510" spans="38:38">
      <c r="AL1510" s="309"/>
    </row>
    <row r="1511" spans="38:38">
      <c r="AL1511" s="309"/>
    </row>
    <row r="1512" spans="38:38">
      <c r="AL1512" s="309"/>
    </row>
    <row r="1513" spans="38:38">
      <c r="AL1513" s="309"/>
    </row>
    <row r="1514" spans="38:38">
      <c r="AL1514" s="309"/>
    </row>
    <row r="1515" spans="38:38">
      <c r="AL1515" s="309"/>
    </row>
    <row r="1516" spans="38:38">
      <c r="AL1516" s="309"/>
    </row>
    <row r="1517" spans="38:38">
      <c r="AL1517" s="309"/>
    </row>
    <row r="1518" spans="38:38">
      <c r="AL1518" s="309"/>
    </row>
    <row r="1519" spans="38:38">
      <c r="AL1519" s="309"/>
    </row>
    <row r="1520" spans="38:38">
      <c r="AL1520" s="309"/>
    </row>
    <row r="1521" spans="38:38">
      <c r="AL1521" s="309"/>
    </row>
    <row r="1522" spans="38:38">
      <c r="AL1522" s="309"/>
    </row>
    <row r="1523" spans="38:38">
      <c r="AL1523" s="309"/>
    </row>
    <row r="1524" spans="38:38">
      <c r="AL1524" s="309"/>
    </row>
    <row r="1525" spans="38:38">
      <c r="AL1525" s="309"/>
    </row>
    <row r="1526" spans="38:38">
      <c r="AL1526" s="309"/>
    </row>
    <row r="1527" spans="38:38">
      <c r="AL1527" s="309"/>
    </row>
    <row r="1528" spans="38:38">
      <c r="AL1528" s="309"/>
    </row>
    <row r="1529" spans="38:38">
      <c r="AL1529" s="309"/>
    </row>
    <row r="1530" spans="38:38">
      <c r="AL1530" s="309"/>
    </row>
    <row r="1531" spans="38:38">
      <c r="AL1531" s="309"/>
    </row>
    <row r="1532" spans="38:38">
      <c r="AL1532" s="309"/>
    </row>
    <row r="1533" spans="38:38">
      <c r="AL1533" s="309"/>
    </row>
    <row r="1534" spans="38:38">
      <c r="AL1534" s="309"/>
    </row>
    <row r="1535" spans="38:38">
      <c r="AL1535" s="309"/>
    </row>
    <row r="1536" spans="38:38">
      <c r="AL1536" s="309"/>
    </row>
    <row r="1537" spans="38:38">
      <c r="AL1537" s="309"/>
    </row>
    <row r="1538" spans="38:38">
      <c r="AL1538" s="309"/>
    </row>
    <row r="1539" spans="38:38">
      <c r="AL1539" s="309"/>
    </row>
    <row r="1540" spans="38:38">
      <c r="AL1540" s="309"/>
    </row>
    <row r="1541" spans="38:38">
      <c r="AL1541" s="309"/>
    </row>
    <row r="1542" spans="38:38">
      <c r="AL1542" s="309"/>
    </row>
    <row r="1543" spans="38:38">
      <c r="AL1543" s="309"/>
    </row>
    <row r="1544" spans="38:38">
      <c r="AL1544" s="309"/>
    </row>
    <row r="1545" spans="38:38">
      <c r="AL1545" s="309"/>
    </row>
    <row r="1546" spans="38:38">
      <c r="AL1546" s="309"/>
    </row>
    <row r="1547" spans="38:38">
      <c r="AL1547" s="309"/>
    </row>
    <row r="1548" spans="38:38">
      <c r="AL1548" s="309"/>
    </row>
    <row r="1549" spans="38:38">
      <c r="AL1549" s="309"/>
    </row>
    <row r="1550" spans="38:38">
      <c r="AL1550" s="309"/>
    </row>
    <row r="1551" spans="38:38">
      <c r="AL1551" s="309"/>
    </row>
    <row r="1552" spans="38:38">
      <c r="AL1552" s="309"/>
    </row>
    <row r="1553" spans="38:38">
      <c r="AL1553" s="309"/>
    </row>
    <row r="1554" spans="38:38">
      <c r="AL1554" s="309"/>
    </row>
    <row r="1555" spans="38:38">
      <c r="AL1555" s="309"/>
    </row>
    <row r="1556" spans="38:38">
      <c r="AL1556" s="309"/>
    </row>
    <row r="1557" spans="38:38">
      <c r="AL1557" s="309"/>
    </row>
    <row r="1558" spans="38:38">
      <c r="AL1558" s="309"/>
    </row>
    <row r="1559" spans="38:38">
      <c r="AL1559" s="309"/>
    </row>
    <row r="1560" spans="38:38">
      <c r="AL1560" s="309"/>
    </row>
    <row r="1561" spans="38:38">
      <c r="AL1561" s="309"/>
    </row>
    <row r="1562" spans="38:38">
      <c r="AL1562" s="309"/>
    </row>
    <row r="1563" spans="38:38">
      <c r="AL1563" s="309"/>
    </row>
    <row r="1564" spans="38:38">
      <c r="AL1564" s="309"/>
    </row>
    <row r="1565" spans="38:38">
      <c r="AL1565" s="309"/>
    </row>
    <row r="1566" spans="38:38">
      <c r="AL1566" s="309"/>
    </row>
    <row r="1567" spans="38:38">
      <c r="AL1567" s="309"/>
    </row>
    <row r="1568" spans="38:38">
      <c r="AL1568" s="309"/>
    </row>
    <row r="1569" spans="38:38">
      <c r="AL1569" s="309"/>
    </row>
    <row r="1570" spans="38:38">
      <c r="AL1570" s="309"/>
    </row>
    <row r="1571" spans="38:38">
      <c r="AL1571" s="309"/>
    </row>
    <row r="1572" spans="38:38">
      <c r="AL1572" s="309"/>
    </row>
    <row r="1573" spans="38:38">
      <c r="AL1573" s="309"/>
    </row>
    <row r="1574" spans="38:38">
      <c r="AL1574" s="309"/>
    </row>
    <row r="1575" spans="38:38">
      <c r="AL1575" s="309"/>
    </row>
    <row r="1576" spans="38:38">
      <c r="AL1576" s="309"/>
    </row>
    <row r="1577" spans="38:38">
      <c r="AL1577" s="309"/>
    </row>
    <row r="1578" spans="38:38">
      <c r="AL1578" s="309"/>
    </row>
    <row r="1579" spans="38:38">
      <c r="AL1579" s="309"/>
    </row>
    <row r="1580" spans="38:38">
      <c r="AL1580" s="309"/>
    </row>
    <row r="1581" spans="38:38">
      <c r="AL1581" s="309"/>
    </row>
    <row r="1582" spans="38:38">
      <c r="AL1582" s="309"/>
    </row>
    <row r="1583" spans="38:38">
      <c r="AL1583" s="309"/>
    </row>
    <row r="1584" spans="38:38">
      <c r="AL1584" s="309"/>
    </row>
    <row r="1585" spans="38:38">
      <c r="AL1585" s="309"/>
    </row>
    <row r="1586" spans="38:38">
      <c r="AL1586" s="309"/>
    </row>
    <row r="1587" spans="38:38">
      <c r="AL1587" s="309"/>
    </row>
    <row r="1588" spans="38:38">
      <c r="AL1588" s="309"/>
    </row>
    <row r="1589" spans="38:38">
      <c r="AL1589" s="309"/>
    </row>
    <row r="1590" spans="38:38">
      <c r="AL1590" s="309"/>
    </row>
    <row r="1591" spans="38:38">
      <c r="AL1591" s="309"/>
    </row>
    <row r="1592" spans="38:38">
      <c r="AL1592" s="309"/>
    </row>
    <row r="1593" spans="38:38">
      <c r="AL1593" s="309"/>
    </row>
    <row r="1594" spans="38:38">
      <c r="AL1594" s="309"/>
    </row>
    <row r="1595" spans="38:38">
      <c r="AL1595" s="309"/>
    </row>
    <row r="1596" spans="38:38">
      <c r="AL1596" s="309"/>
    </row>
    <row r="1597" spans="38:38">
      <c r="AL1597" s="309"/>
    </row>
    <row r="1598" spans="38:38">
      <c r="AL1598" s="309"/>
    </row>
    <row r="1599" spans="38:38">
      <c r="AL1599" s="309"/>
    </row>
    <row r="1600" spans="38:38">
      <c r="AL1600" s="309"/>
    </row>
    <row r="1601" spans="38:38">
      <c r="AL1601" s="309"/>
    </row>
    <row r="1602" spans="38:38">
      <c r="AL1602" s="309"/>
    </row>
    <row r="1603" spans="38:38">
      <c r="AL1603" s="309"/>
    </row>
    <row r="1604" spans="38:38">
      <c r="AL1604" s="309"/>
    </row>
    <row r="1605" spans="38:38">
      <c r="AL1605" s="309"/>
    </row>
    <row r="1606" spans="38:38">
      <c r="AL1606" s="309"/>
    </row>
    <row r="1607" spans="38:38">
      <c r="AL1607" s="309"/>
    </row>
    <row r="1608" spans="38:38">
      <c r="AL1608" s="309"/>
    </row>
    <row r="1609" spans="38:38">
      <c r="AL1609" s="309"/>
    </row>
    <row r="1610" spans="38:38">
      <c r="AL1610" s="309"/>
    </row>
    <row r="1611" spans="38:38">
      <c r="AL1611" s="309"/>
    </row>
    <row r="1612" spans="38:38">
      <c r="AL1612" s="309"/>
    </row>
    <row r="1613" spans="38:38">
      <c r="AL1613" s="309"/>
    </row>
    <row r="1614" spans="38:38">
      <c r="AL1614" s="309"/>
    </row>
    <row r="1615" spans="38:38">
      <c r="AL1615" s="309"/>
    </row>
    <row r="1616" spans="38:38">
      <c r="AL1616" s="309"/>
    </row>
    <row r="1617" spans="38:38">
      <c r="AL1617" s="309"/>
    </row>
    <row r="1618" spans="38:38">
      <c r="AL1618" s="309"/>
    </row>
    <row r="1619" spans="38:38">
      <c r="AL1619" s="309"/>
    </row>
    <row r="1620" spans="38:38">
      <c r="AL1620" s="309"/>
    </row>
    <row r="1621" spans="38:38">
      <c r="AL1621" s="309"/>
    </row>
    <row r="1622" spans="38:38">
      <c r="AL1622" s="309"/>
    </row>
    <row r="1623" spans="38:38">
      <c r="AL1623" s="309"/>
    </row>
    <row r="1624" spans="38:38">
      <c r="AL1624" s="309"/>
    </row>
    <row r="1625" spans="38:38">
      <c r="AL1625" s="309"/>
    </row>
    <row r="1626" spans="38:38">
      <c r="AL1626" s="309"/>
    </row>
    <row r="1627" spans="38:38">
      <c r="AL1627" s="309"/>
    </row>
    <row r="1628" spans="38:38">
      <c r="AL1628" s="309"/>
    </row>
    <row r="1629" spans="38:38">
      <c r="AL1629" s="309"/>
    </row>
    <row r="1630" spans="38:38">
      <c r="AL1630" s="309"/>
    </row>
    <row r="1631" spans="38:38">
      <c r="AL1631" s="309"/>
    </row>
    <row r="1632" spans="38:38">
      <c r="AL1632" s="309"/>
    </row>
    <row r="1633" spans="38:38">
      <c r="AL1633" s="309"/>
    </row>
    <row r="1634" spans="38:38">
      <c r="AL1634" s="309"/>
    </row>
    <row r="1635" spans="38:38">
      <c r="AL1635" s="309"/>
    </row>
    <row r="1636" spans="38:38">
      <c r="AL1636" s="309"/>
    </row>
    <row r="1637" spans="38:38">
      <c r="AL1637" s="309"/>
    </row>
    <row r="1638" spans="38:38">
      <c r="AL1638" s="309"/>
    </row>
    <row r="1639" spans="38:38">
      <c r="AL1639" s="309"/>
    </row>
    <row r="1640" spans="38:38">
      <c r="AL1640" s="309"/>
    </row>
    <row r="1641" spans="38:38">
      <c r="AL1641" s="309"/>
    </row>
    <row r="1642" spans="38:38">
      <c r="AL1642" s="309"/>
    </row>
    <row r="1643" spans="38:38">
      <c r="AL1643" s="309"/>
    </row>
    <row r="1644" spans="38:38">
      <c r="AL1644" s="309"/>
    </row>
    <row r="1645" spans="38:38">
      <c r="AL1645" s="309"/>
    </row>
    <row r="1646" spans="38:38">
      <c r="AL1646" s="309"/>
    </row>
    <row r="1647" spans="38:38">
      <c r="AL1647" s="309"/>
    </row>
    <row r="1648" spans="38:38">
      <c r="AL1648" s="309"/>
    </row>
    <row r="1649" spans="38:38">
      <c r="AL1649" s="309"/>
    </row>
    <row r="1650" spans="38:38">
      <c r="AL1650" s="309"/>
    </row>
    <row r="1651" spans="38:38">
      <c r="AL1651" s="309"/>
    </row>
    <row r="1652" spans="38:38">
      <c r="AL1652" s="309"/>
    </row>
    <row r="1653" spans="38:38">
      <c r="AL1653" s="309"/>
    </row>
    <row r="1654" spans="38:38">
      <c r="AL1654" s="309"/>
    </row>
    <row r="1655" spans="38:38">
      <c r="AL1655" s="309"/>
    </row>
    <row r="1656" spans="38:38">
      <c r="AL1656" s="309"/>
    </row>
    <row r="1657" spans="38:38">
      <c r="AL1657" s="309"/>
    </row>
    <row r="1658" spans="38:38">
      <c r="AL1658" s="309"/>
    </row>
    <row r="1659" spans="38:38">
      <c r="AL1659" s="309"/>
    </row>
    <row r="1660" spans="38:38">
      <c r="AL1660" s="309"/>
    </row>
    <row r="1661" spans="38:38">
      <c r="AL1661" s="309"/>
    </row>
    <row r="1662" spans="38:38">
      <c r="AL1662" s="309"/>
    </row>
    <row r="1663" spans="38:38">
      <c r="AL1663" s="309"/>
    </row>
    <row r="1664" spans="38:38">
      <c r="AL1664" s="309"/>
    </row>
    <row r="1665" spans="38:38">
      <c r="AL1665" s="309"/>
    </row>
    <row r="1666" spans="38:38">
      <c r="AL1666" s="309"/>
    </row>
    <row r="1667" spans="38:38">
      <c r="AL1667" s="309"/>
    </row>
    <row r="1668" spans="38:38">
      <c r="AL1668" s="309"/>
    </row>
    <row r="1669" spans="38:38">
      <c r="AL1669" s="309"/>
    </row>
    <row r="1670" spans="38:38">
      <c r="AL1670" s="309"/>
    </row>
    <row r="1671" spans="38:38">
      <c r="AL1671" s="309"/>
    </row>
    <row r="1672" spans="38:38">
      <c r="AL1672" s="309"/>
    </row>
    <row r="1673" spans="38:38">
      <c r="AL1673" s="309"/>
    </row>
    <row r="1674" spans="38:38">
      <c r="AL1674" s="309"/>
    </row>
    <row r="1675" spans="38:38">
      <c r="AL1675" s="309"/>
    </row>
    <row r="1676" spans="38:38">
      <c r="AL1676" s="309"/>
    </row>
    <row r="1677" spans="38:38">
      <c r="AL1677" s="309"/>
    </row>
    <row r="1678" spans="38:38">
      <c r="AL1678" s="309"/>
    </row>
    <row r="1679" spans="38:38">
      <c r="AL1679" s="309"/>
    </row>
    <row r="1680" spans="38:38">
      <c r="AL1680" s="309"/>
    </row>
    <row r="1681" spans="38:38">
      <c r="AL1681" s="309"/>
    </row>
    <row r="1682" spans="38:38">
      <c r="AL1682" s="309"/>
    </row>
    <row r="1683" spans="38:38">
      <c r="AL1683" s="309"/>
    </row>
    <row r="1684" spans="38:38">
      <c r="AL1684" s="309"/>
    </row>
    <row r="1685" spans="38:38">
      <c r="AL1685" s="309"/>
    </row>
    <row r="1686" spans="38:38">
      <c r="AL1686" s="309"/>
    </row>
    <row r="1687" spans="38:38">
      <c r="AL1687" s="309"/>
    </row>
    <row r="1688" spans="38:38">
      <c r="AL1688" s="309"/>
    </row>
    <row r="1689" spans="38:38">
      <c r="AL1689" s="309"/>
    </row>
    <row r="1690" spans="38:38">
      <c r="AL1690" s="309"/>
    </row>
    <row r="1691" spans="38:38">
      <c r="AL1691" s="309"/>
    </row>
    <row r="1692" spans="38:38">
      <c r="AL1692" s="309"/>
    </row>
    <row r="1693" spans="38:38">
      <c r="AL1693" s="309"/>
    </row>
    <row r="1694" spans="38:38">
      <c r="AL1694" s="309"/>
    </row>
    <row r="1695" spans="38:38">
      <c r="AL1695" s="309"/>
    </row>
    <row r="1696" spans="38:38">
      <c r="AL1696" s="309"/>
    </row>
    <row r="1697" spans="38:38">
      <c r="AL1697" s="309"/>
    </row>
    <row r="1698" spans="38:38">
      <c r="AL1698" s="309"/>
    </row>
    <row r="1699" spans="38:38">
      <c r="AL1699" s="309"/>
    </row>
    <row r="1700" spans="38:38">
      <c r="AL1700" s="309"/>
    </row>
    <row r="1701" spans="38:38">
      <c r="AL1701" s="309"/>
    </row>
    <row r="1702" spans="38:38">
      <c r="AL1702" s="309"/>
    </row>
    <row r="1703" spans="38:38">
      <c r="AL1703" s="309"/>
    </row>
    <row r="1704" spans="38:38">
      <c r="AL1704" s="309"/>
    </row>
    <row r="1705" spans="38:38">
      <c r="AL1705" s="309"/>
    </row>
    <row r="1706" spans="38:38">
      <c r="AL1706" s="309"/>
    </row>
    <row r="1707" spans="38:38">
      <c r="AL1707" s="309"/>
    </row>
    <row r="1708" spans="38:38">
      <c r="AL1708" s="309"/>
    </row>
    <row r="1709" spans="38:38">
      <c r="AL1709" s="309"/>
    </row>
    <row r="1710" spans="38:38">
      <c r="AL1710" s="309"/>
    </row>
    <row r="1711" spans="38:38">
      <c r="AL1711" s="309"/>
    </row>
    <row r="1712" spans="38:38">
      <c r="AL1712" s="309"/>
    </row>
    <row r="1713" spans="38:38">
      <c r="AL1713" s="309"/>
    </row>
    <row r="1714" spans="38:38">
      <c r="AL1714" s="309"/>
    </row>
    <row r="1715" spans="38:38">
      <c r="AL1715" s="309"/>
    </row>
    <row r="1716" spans="38:38">
      <c r="AL1716" s="309"/>
    </row>
    <row r="1717" spans="38:38">
      <c r="AL1717" s="309"/>
    </row>
    <row r="1718" spans="38:38">
      <c r="AL1718" s="309"/>
    </row>
    <row r="1719" spans="38:38">
      <c r="AL1719" s="309"/>
    </row>
    <row r="1720" spans="38:38">
      <c r="AL1720" s="309"/>
    </row>
    <row r="1721" spans="38:38">
      <c r="AL1721" s="309"/>
    </row>
    <row r="1722" spans="38:38">
      <c r="AL1722" s="309"/>
    </row>
    <row r="1723" spans="38:38">
      <c r="AL1723" s="309"/>
    </row>
    <row r="1724" spans="38:38">
      <c r="AL1724" s="309"/>
    </row>
    <row r="1725" spans="38:38">
      <c r="AL1725" s="309"/>
    </row>
    <row r="1726" spans="38:38">
      <c r="AL1726" s="309"/>
    </row>
    <row r="1727" spans="38:38">
      <c r="AL1727" s="309"/>
    </row>
    <row r="1728" spans="38:38">
      <c r="AL1728" s="309"/>
    </row>
    <row r="1729" spans="38:38">
      <c r="AL1729" s="309"/>
    </row>
    <row r="1730" spans="38:38">
      <c r="AL1730" s="309"/>
    </row>
    <row r="1731" spans="38:38">
      <c r="AL1731" s="309"/>
    </row>
    <row r="1732" spans="38:38">
      <c r="AL1732" s="309"/>
    </row>
    <row r="1733" spans="38:38">
      <c r="AL1733" s="309"/>
    </row>
    <row r="1734" spans="38:38">
      <c r="AL1734" s="309"/>
    </row>
    <row r="1735" spans="38:38">
      <c r="AL1735" s="309"/>
    </row>
    <row r="1736" spans="38:38">
      <c r="AL1736" s="309"/>
    </row>
    <row r="1737" spans="38:38">
      <c r="AL1737" s="309"/>
    </row>
    <row r="1738" spans="38:38">
      <c r="AL1738" s="309"/>
    </row>
    <row r="1739" spans="38:38">
      <c r="AL1739" s="309"/>
    </row>
    <row r="1740" spans="38:38">
      <c r="AL1740" s="309"/>
    </row>
    <row r="1741" spans="38:38">
      <c r="AL1741" s="309"/>
    </row>
    <row r="1742" spans="38:38">
      <c r="AL1742" s="309"/>
    </row>
    <row r="1743" spans="38:38">
      <c r="AL1743" s="309"/>
    </row>
    <row r="1744" spans="38:38">
      <c r="AL1744" s="309"/>
    </row>
    <row r="1745" spans="38:38">
      <c r="AL1745" s="309"/>
    </row>
    <row r="1746" spans="38:38">
      <c r="AL1746" s="309"/>
    </row>
    <row r="1747" spans="38:38">
      <c r="AL1747" s="309"/>
    </row>
    <row r="1748" spans="38:38">
      <c r="AL1748" s="309"/>
    </row>
    <row r="1749" spans="38:38">
      <c r="AL1749" s="309"/>
    </row>
    <row r="1750" spans="38:38">
      <c r="AL1750" s="309"/>
    </row>
    <row r="1751" spans="38:38">
      <c r="AL1751" s="309"/>
    </row>
    <row r="1752" spans="38:38">
      <c r="AL1752" s="309"/>
    </row>
    <row r="1753" spans="38:38">
      <c r="AL1753" s="309"/>
    </row>
    <row r="1754" spans="38:38">
      <c r="AL1754" s="309"/>
    </row>
    <row r="1755" spans="38:38">
      <c r="AL1755" s="309"/>
    </row>
    <row r="1756" spans="38:38">
      <c r="AL1756" s="309"/>
    </row>
    <row r="1757" spans="38:38">
      <c r="AL1757" s="309"/>
    </row>
    <row r="1758" spans="38:38">
      <c r="AL1758" s="309"/>
    </row>
    <row r="1759" spans="38:38">
      <c r="AL1759" s="309"/>
    </row>
    <row r="1760" spans="38:38">
      <c r="AL1760" s="309"/>
    </row>
    <row r="1761" spans="38:38">
      <c r="AL1761" s="309"/>
    </row>
    <row r="1762" spans="38:38">
      <c r="AL1762" s="309"/>
    </row>
    <row r="1763" spans="38:38">
      <c r="AL1763" s="309"/>
    </row>
    <row r="1764" spans="38:38">
      <c r="AL1764" s="309"/>
    </row>
    <row r="1765" spans="38:38">
      <c r="AL1765" s="309"/>
    </row>
    <row r="1766" spans="38:38">
      <c r="AL1766" s="309"/>
    </row>
    <row r="1767" spans="38:38">
      <c r="AL1767" s="309"/>
    </row>
    <row r="1768" spans="38:38">
      <c r="AL1768" s="309"/>
    </row>
    <row r="1769" spans="38:38">
      <c r="AL1769" s="309"/>
    </row>
    <row r="1770" spans="38:38">
      <c r="AL1770" s="309"/>
    </row>
    <row r="1771" spans="38:38">
      <c r="AL1771" s="309"/>
    </row>
    <row r="1772" spans="38:38">
      <c r="AL1772" s="309"/>
    </row>
    <row r="1773" spans="38:38">
      <c r="AL1773" s="309"/>
    </row>
    <row r="1774" spans="38:38">
      <c r="AL1774" s="309"/>
    </row>
    <row r="1775" spans="38:38">
      <c r="AL1775" s="309"/>
    </row>
    <row r="1776" spans="38:38">
      <c r="AL1776" s="309"/>
    </row>
    <row r="1777" spans="38:38">
      <c r="AL1777" s="309"/>
    </row>
    <row r="1778" spans="38:38">
      <c r="AL1778" s="309"/>
    </row>
    <row r="1779" spans="38:38">
      <c r="AL1779" s="309"/>
    </row>
    <row r="1780" spans="38:38">
      <c r="AL1780" s="309"/>
    </row>
    <row r="1781" spans="38:38">
      <c r="AL1781" s="309"/>
    </row>
    <row r="1782" spans="38:38">
      <c r="AL1782" s="309"/>
    </row>
    <row r="1783" spans="38:38">
      <c r="AL1783" s="309"/>
    </row>
    <row r="1784" spans="38:38">
      <c r="AL1784" s="309"/>
    </row>
    <row r="1785" spans="38:38">
      <c r="AL1785" s="309"/>
    </row>
    <row r="1786" spans="38:38">
      <c r="AL1786" s="309"/>
    </row>
    <row r="1787" spans="38:38">
      <c r="AL1787" s="309"/>
    </row>
    <row r="1788" spans="38:38">
      <c r="AL1788" s="309"/>
    </row>
    <row r="1789" spans="38:38">
      <c r="AL1789" s="309"/>
    </row>
    <row r="1790" spans="38:38">
      <c r="AL1790" s="309"/>
    </row>
    <row r="1791" spans="38:38">
      <c r="AL1791" s="309"/>
    </row>
    <row r="1792" spans="38:38">
      <c r="AL1792" s="309"/>
    </row>
    <row r="1793" spans="38:38">
      <c r="AL1793" s="309"/>
    </row>
    <row r="1794" spans="38:38">
      <c r="AL1794" s="309"/>
    </row>
    <row r="1795" spans="38:38">
      <c r="AL1795" s="309"/>
    </row>
    <row r="1796" spans="38:38">
      <c r="AL1796" s="309"/>
    </row>
    <row r="1797" spans="38:38">
      <c r="AL1797" s="309"/>
    </row>
    <row r="1798" spans="38:38">
      <c r="AL1798" s="309"/>
    </row>
    <row r="1799" spans="38:38">
      <c r="AL1799" s="309"/>
    </row>
    <row r="1800" spans="38:38">
      <c r="AL1800" s="309"/>
    </row>
    <row r="1801" spans="38:38">
      <c r="AL1801" s="309"/>
    </row>
    <row r="1802" spans="38:38">
      <c r="AL1802" s="309"/>
    </row>
    <row r="1803" spans="38:38">
      <c r="AL1803" s="309"/>
    </row>
    <row r="1804" spans="38:38">
      <c r="AL1804" s="309"/>
    </row>
    <row r="1805" spans="38:38">
      <c r="AL1805" s="309"/>
    </row>
    <row r="1806" spans="38:38">
      <c r="AL1806" s="309"/>
    </row>
    <row r="1807" spans="38:38">
      <c r="AL1807" s="309"/>
    </row>
    <row r="1808" spans="38:38">
      <c r="AL1808" s="309"/>
    </row>
    <row r="1809" spans="38:38">
      <c r="AL1809" s="309"/>
    </row>
    <row r="1810" spans="38:38">
      <c r="AL1810" s="309"/>
    </row>
    <row r="1811" spans="38:38">
      <c r="AL1811" s="309"/>
    </row>
    <row r="1812" spans="38:38">
      <c r="AL1812" s="309"/>
    </row>
    <row r="1813" spans="38:38">
      <c r="AL1813" s="309"/>
    </row>
    <row r="1814" spans="38:38">
      <c r="AL1814" s="309"/>
    </row>
    <row r="1815" spans="38:38">
      <c r="AL1815" s="309"/>
    </row>
    <row r="1816" spans="38:38">
      <c r="AL1816" s="309"/>
    </row>
    <row r="1817" spans="38:38">
      <c r="AL1817" s="309"/>
    </row>
    <row r="1818" spans="38:38">
      <c r="AL1818" s="309"/>
    </row>
    <row r="1819" spans="38:38">
      <c r="AL1819" s="309"/>
    </row>
    <row r="1820" spans="38:38">
      <c r="AL1820" s="309"/>
    </row>
    <row r="1821" spans="38:38">
      <c r="AL1821" s="309"/>
    </row>
    <row r="1822" spans="38:38">
      <c r="AL1822" s="309"/>
    </row>
    <row r="1823" spans="38:38">
      <c r="AL1823" s="309"/>
    </row>
    <row r="1824" spans="38:38">
      <c r="AL1824" s="309"/>
    </row>
    <row r="1825" spans="38:38">
      <c r="AL1825" s="309"/>
    </row>
    <row r="1826" spans="38:38">
      <c r="AL1826" s="309"/>
    </row>
    <row r="1827" spans="38:38">
      <c r="AL1827" s="309"/>
    </row>
    <row r="1828" spans="38:38">
      <c r="AL1828" s="309"/>
    </row>
    <row r="1829" spans="38:38">
      <c r="AL1829" s="309"/>
    </row>
    <row r="1830" spans="38:38">
      <c r="AL1830" s="309"/>
    </row>
    <row r="1831" spans="38:38">
      <c r="AL1831" s="309"/>
    </row>
    <row r="1832" spans="38:38">
      <c r="AL1832" s="309"/>
    </row>
    <row r="1833" spans="38:38">
      <c r="AL1833" s="309"/>
    </row>
    <row r="1834" spans="38:38">
      <c r="AL1834" s="309"/>
    </row>
    <row r="1835" spans="38:38">
      <c r="AL1835" s="309"/>
    </row>
    <row r="1836" spans="38:38">
      <c r="AL1836" s="309"/>
    </row>
    <row r="1837" spans="38:38">
      <c r="AL1837" s="309"/>
    </row>
    <row r="1838" spans="38:38">
      <c r="AL1838" s="309"/>
    </row>
    <row r="1839" spans="38:38">
      <c r="AL1839" s="309"/>
    </row>
    <row r="1840" spans="38:38">
      <c r="AL1840" s="309"/>
    </row>
    <row r="1841" spans="38:38">
      <c r="AL1841" s="309"/>
    </row>
    <row r="1842" spans="38:38">
      <c r="AL1842" s="309"/>
    </row>
    <row r="1843" spans="38:38">
      <c r="AL1843" s="309"/>
    </row>
    <row r="1844" spans="38:38">
      <c r="AL1844" s="309"/>
    </row>
    <row r="1845" spans="38:38">
      <c r="AL1845" s="309"/>
    </row>
    <row r="1846" spans="38:38">
      <c r="AL1846" s="309"/>
    </row>
    <row r="1847" spans="38:38">
      <c r="AL1847" s="309"/>
    </row>
    <row r="1848" spans="38:38">
      <c r="AL1848" s="309"/>
    </row>
    <row r="1849" spans="38:38">
      <c r="AL1849" s="309"/>
    </row>
    <row r="1850" spans="38:38">
      <c r="AL1850" s="309"/>
    </row>
    <row r="1851" spans="38:38">
      <c r="AL1851" s="309"/>
    </row>
    <row r="1852" spans="38:38">
      <c r="AL1852" s="309"/>
    </row>
    <row r="1853" spans="38:38">
      <c r="AL1853" s="309"/>
    </row>
    <row r="1854" spans="38:38">
      <c r="AL1854" s="309"/>
    </row>
    <row r="1855" spans="38:38">
      <c r="AL1855" s="309"/>
    </row>
    <row r="1856" spans="38:38">
      <c r="AL1856" s="309"/>
    </row>
    <row r="1857" spans="38:38">
      <c r="AL1857" s="309"/>
    </row>
    <row r="1858" spans="38:38">
      <c r="AL1858" s="309"/>
    </row>
    <row r="1859" spans="38:38">
      <c r="AL1859" s="309"/>
    </row>
    <row r="1860" spans="38:38">
      <c r="AL1860" s="309"/>
    </row>
    <row r="1861" spans="38:38">
      <c r="AL1861" s="309"/>
    </row>
    <row r="1862" spans="38:38">
      <c r="AL1862" s="309"/>
    </row>
    <row r="1863" spans="38:38">
      <c r="AL1863" s="309"/>
    </row>
    <row r="1864" spans="38:38">
      <c r="AL1864" s="309"/>
    </row>
    <row r="1865" spans="38:38">
      <c r="AL1865" s="309"/>
    </row>
    <row r="1866" spans="38:38">
      <c r="AL1866" s="309"/>
    </row>
    <row r="1867" spans="38:38">
      <c r="AL1867" s="309"/>
    </row>
    <row r="1868" spans="38:38">
      <c r="AL1868" s="309"/>
    </row>
    <row r="1869" spans="38:38">
      <c r="AL1869" s="309"/>
    </row>
    <row r="1870" spans="38:38">
      <c r="AL1870" s="309"/>
    </row>
    <row r="1871" spans="38:38">
      <c r="AL1871" s="309"/>
    </row>
    <row r="1872" spans="38:38">
      <c r="AL1872" s="309"/>
    </row>
    <row r="1873" spans="38:38">
      <c r="AL1873" s="309"/>
    </row>
    <row r="1874" spans="38:38">
      <c r="AL1874" s="309"/>
    </row>
    <row r="1875" spans="38:38">
      <c r="AL1875" s="309"/>
    </row>
    <row r="1876" spans="38:38">
      <c r="AL1876" s="309"/>
    </row>
    <row r="1877" spans="38:38">
      <c r="AL1877" s="309"/>
    </row>
    <row r="1878" spans="38:38">
      <c r="AL1878" s="309"/>
    </row>
    <row r="1879" spans="38:38">
      <c r="AL1879" s="309"/>
    </row>
    <row r="1880" spans="38:38">
      <c r="AL1880" s="309"/>
    </row>
    <row r="1881" spans="38:38">
      <c r="AL1881" s="309"/>
    </row>
    <row r="1882" spans="38:38">
      <c r="AL1882" s="309"/>
    </row>
    <row r="1883" spans="38:38">
      <c r="AL1883" s="309"/>
    </row>
    <row r="1884" spans="38:38">
      <c r="AL1884" s="309"/>
    </row>
    <row r="1885" spans="38:38">
      <c r="AL1885" s="309"/>
    </row>
    <row r="1886" spans="38:38">
      <c r="AL1886" s="309"/>
    </row>
    <row r="1887" spans="38:38">
      <c r="AL1887" s="309"/>
    </row>
    <row r="1888" spans="38:38">
      <c r="AL1888" s="309"/>
    </row>
    <row r="1889" spans="38:38">
      <c r="AL1889" s="309"/>
    </row>
    <row r="1890" spans="38:38">
      <c r="AL1890" s="309"/>
    </row>
    <row r="1891" spans="38:38">
      <c r="AL1891" s="309"/>
    </row>
    <row r="1892" spans="38:38">
      <c r="AL1892" s="309"/>
    </row>
    <row r="1893" spans="38:38">
      <c r="AL1893" s="309"/>
    </row>
    <row r="1894" spans="38:38">
      <c r="AL1894" s="309"/>
    </row>
    <row r="1895" spans="38:38">
      <c r="AL1895" s="309"/>
    </row>
    <row r="1896" spans="38:38">
      <c r="AL1896" s="309"/>
    </row>
    <row r="1897" spans="38:38">
      <c r="AL1897" s="309"/>
    </row>
    <row r="1898" spans="38:38">
      <c r="AL1898" s="309"/>
    </row>
    <row r="1899" spans="38:38">
      <c r="AL1899" s="309"/>
    </row>
    <row r="1900" spans="38:38">
      <c r="AL1900" s="309"/>
    </row>
    <row r="1901" spans="38:38">
      <c r="AL1901" s="309"/>
    </row>
    <row r="1902" spans="38:38">
      <c r="AL1902" s="309"/>
    </row>
    <row r="1903" spans="38:38">
      <c r="AL1903" s="309"/>
    </row>
    <row r="1904" spans="38:38">
      <c r="AL1904" s="309"/>
    </row>
    <row r="1905" spans="38:38">
      <c r="AL1905" s="309"/>
    </row>
    <row r="1906" spans="38:38">
      <c r="AL1906" s="309"/>
    </row>
    <row r="1907" spans="38:38">
      <c r="AL1907" s="309"/>
    </row>
    <row r="1908" spans="38:38">
      <c r="AL1908" s="309"/>
    </row>
    <row r="1909" spans="38:38">
      <c r="AL1909" s="309"/>
    </row>
    <row r="1910" spans="38:38">
      <c r="AL1910" s="309"/>
    </row>
    <row r="1911" spans="38:38">
      <c r="AL1911" s="309"/>
    </row>
    <row r="1912" spans="38:38">
      <c r="AL1912" s="309"/>
    </row>
    <row r="1913" spans="38:38">
      <c r="AL1913" s="309"/>
    </row>
    <row r="1914" spans="38:38">
      <c r="AL1914" s="309"/>
    </row>
    <row r="1915" spans="38:38">
      <c r="AL1915" s="309"/>
    </row>
    <row r="1916" spans="38:38">
      <c r="AL1916" s="309"/>
    </row>
    <row r="1917" spans="38:38">
      <c r="AL1917" s="309"/>
    </row>
    <row r="1918" spans="38:38">
      <c r="AL1918" s="309"/>
    </row>
    <row r="1919" spans="38:38">
      <c r="AL1919" s="309"/>
    </row>
    <row r="1920" spans="38:38">
      <c r="AL1920" s="309"/>
    </row>
    <row r="1921" spans="38:38">
      <c r="AL1921" s="309"/>
    </row>
    <row r="1922" spans="38:38">
      <c r="AL1922" s="309"/>
    </row>
    <row r="1923" spans="38:38">
      <c r="AL1923" s="309"/>
    </row>
    <row r="1924" spans="38:38">
      <c r="AL1924" s="309"/>
    </row>
    <row r="1925" spans="38:38">
      <c r="AL1925" s="309"/>
    </row>
    <row r="1926" spans="38:38">
      <c r="AL1926" s="309"/>
    </row>
    <row r="1927" spans="38:38">
      <c r="AL1927" s="309"/>
    </row>
    <row r="1928" spans="38:38">
      <c r="AL1928" s="309"/>
    </row>
    <row r="1929" spans="38:38">
      <c r="AL1929" s="309"/>
    </row>
    <row r="1930" spans="38:38">
      <c r="AL1930" s="309"/>
    </row>
    <row r="1931" spans="38:38">
      <c r="AL1931" s="309"/>
    </row>
    <row r="1932" spans="38:38">
      <c r="AL1932" s="309"/>
    </row>
    <row r="1933" spans="38:38">
      <c r="AL1933" s="309"/>
    </row>
    <row r="1934" spans="38:38">
      <c r="AL1934" s="309"/>
    </row>
    <row r="1935" spans="38:38">
      <c r="AL1935" s="309"/>
    </row>
    <row r="1936" spans="38:38">
      <c r="AL1936" s="309"/>
    </row>
    <row r="1937" spans="38:38">
      <c r="AL1937" s="309"/>
    </row>
    <row r="1938" spans="38:38">
      <c r="AL1938" s="309"/>
    </row>
    <row r="1939" spans="38:38">
      <c r="AL1939" s="309"/>
    </row>
    <row r="1940" spans="38:38">
      <c r="AL1940" s="309"/>
    </row>
    <row r="1941" spans="38:38">
      <c r="AL1941" s="309"/>
    </row>
    <row r="1942" spans="38:38">
      <c r="AL1942" s="309"/>
    </row>
    <row r="1943" spans="38:38">
      <c r="AL1943" s="309"/>
    </row>
    <row r="1944" spans="38:38">
      <c r="AL1944" s="309"/>
    </row>
    <row r="1945" spans="38:38">
      <c r="AL1945" s="309"/>
    </row>
    <row r="1946" spans="38:38">
      <c r="AL1946" s="309"/>
    </row>
    <row r="1947" spans="38:38">
      <c r="AL1947" s="309"/>
    </row>
    <row r="1948" spans="38:38">
      <c r="AL1948" s="309"/>
    </row>
    <row r="1949" spans="38:38">
      <c r="AL1949" s="309"/>
    </row>
    <row r="1950" spans="38:38">
      <c r="AL1950" s="309"/>
    </row>
    <row r="1951" spans="38:38">
      <c r="AL1951" s="309"/>
    </row>
    <row r="1952" spans="38:38">
      <c r="AL1952" s="309"/>
    </row>
    <row r="1953" spans="38:38">
      <c r="AL1953" s="309"/>
    </row>
    <row r="1954" spans="38:38">
      <c r="AL1954" s="309"/>
    </row>
    <row r="1955" spans="38:38">
      <c r="AL1955" s="309"/>
    </row>
    <row r="1956" spans="38:38">
      <c r="AL1956" s="309"/>
    </row>
    <row r="1957" spans="38:38">
      <c r="AL1957" s="309"/>
    </row>
    <row r="1958" spans="38:38">
      <c r="AL1958" s="309"/>
    </row>
    <row r="1959" spans="38:38">
      <c r="AL1959" s="309"/>
    </row>
    <row r="1960" spans="38:38">
      <c r="AL1960" s="309"/>
    </row>
    <row r="1961" spans="38:38">
      <c r="AL1961" s="309"/>
    </row>
    <row r="1962" spans="38:38">
      <c r="AL1962" s="309"/>
    </row>
    <row r="1963" spans="38:38">
      <c r="AL1963" s="309"/>
    </row>
    <row r="1964" spans="38:38">
      <c r="AL1964" s="309"/>
    </row>
    <row r="1965" spans="38:38">
      <c r="AL1965" s="309"/>
    </row>
    <row r="1966" spans="38:38">
      <c r="AL1966" s="309"/>
    </row>
    <row r="1967" spans="38:38">
      <c r="AL1967" s="309"/>
    </row>
    <row r="1968" spans="38:38">
      <c r="AL1968" s="309"/>
    </row>
    <row r="1969" spans="38:38">
      <c r="AL1969" s="309"/>
    </row>
    <row r="1970" spans="38:38">
      <c r="AL1970" s="309"/>
    </row>
    <row r="1971" spans="38:38">
      <c r="AL1971" s="309"/>
    </row>
    <row r="1972" spans="38:38">
      <c r="AL1972" s="309"/>
    </row>
    <row r="1973" spans="38:38">
      <c r="AL1973" s="309"/>
    </row>
    <row r="1974" spans="38:38">
      <c r="AL1974" s="309"/>
    </row>
    <row r="1975" spans="38:38">
      <c r="AL1975" s="309"/>
    </row>
    <row r="1976" spans="38:38">
      <c r="AL1976" s="309"/>
    </row>
    <row r="1977" spans="38:38">
      <c r="AL1977" s="309"/>
    </row>
    <row r="1978" spans="38:38">
      <c r="AL1978" s="309"/>
    </row>
    <row r="1979" spans="38:38">
      <c r="AL1979" s="309"/>
    </row>
    <row r="1980" spans="38:38">
      <c r="AL1980" s="309"/>
    </row>
    <row r="1981" spans="38:38">
      <c r="AL1981" s="309"/>
    </row>
    <row r="1982" spans="38:38">
      <c r="AL1982" s="309"/>
    </row>
    <row r="1983" spans="38:38">
      <c r="AL1983" s="309"/>
    </row>
    <row r="1984" spans="38:38">
      <c r="AL1984" s="309"/>
    </row>
    <row r="1985" spans="38:38">
      <c r="AL1985" s="309"/>
    </row>
    <row r="1986" spans="38:38">
      <c r="AL1986" s="309"/>
    </row>
    <row r="1987" spans="38:38">
      <c r="AL1987" s="309"/>
    </row>
    <row r="1988" spans="38:38">
      <c r="AL1988" s="309"/>
    </row>
    <row r="1989" spans="38:38">
      <c r="AL1989" s="309"/>
    </row>
    <row r="1990" spans="38:38">
      <c r="AL1990" s="309"/>
    </row>
    <row r="1991" spans="38:38">
      <c r="AL1991" s="309"/>
    </row>
    <row r="1992" spans="38:38">
      <c r="AL1992" s="309"/>
    </row>
    <row r="1993" spans="38:38">
      <c r="AL1993" s="309"/>
    </row>
    <row r="1994" spans="38:38">
      <c r="AL1994" s="309"/>
    </row>
    <row r="1995" spans="38:38">
      <c r="AL1995" s="309"/>
    </row>
    <row r="1996" spans="38:38">
      <c r="AL1996" s="309"/>
    </row>
    <row r="1997" spans="38:38">
      <c r="AL1997" s="309"/>
    </row>
    <row r="1998" spans="38:38">
      <c r="AL1998" s="309"/>
    </row>
    <row r="1999" spans="38:38">
      <c r="AL1999" s="309"/>
    </row>
    <row r="2000" spans="38:38">
      <c r="AL2000" s="309"/>
    </row>
    <row r="2001" spans="38:38">
      <c r="AL2001" s="309"/>
    </row>
    <row r="2002" spans="38:38">
      <c r="AL2002" s="309"/>
    </row>
    <row r="2003" spans="38:38">
      <c r="AL2003" s="309"/>
    </row>
    <row r="2004" spans="38:38">
      <c r="AL2004" s="309"/>
    </row>
    <row r="2005" spans="38:38">
      <c r="AL2005" s="309"/>
    </row>
    <row r="2006" spans="38:38">
      <c r="AL2006" s="309"/>
    </row>
    <row r="2007" spans="38:38">
      <c r="AL2007" s="309"/>
    </row>
    <row r="2008" spans="38:38">
      <c r="AL2008" s="309"/>
    </row>
    <row r="2009" spans="38:38">
      <c r="AL2009" s="309"/>
    </row>
    <row r="2010" spans="38:38">
      <c r="AL2010" s="309"/>
    </row>
    <row r="2011" spans="38:38">
      <c r="AL2011" s="309"/>
    </row>
    <row r="2012" spans="38:38">
      <c r="AL2012" s="309"/>
    </row>
    <row r="2013" spans="38:38">
      <c r="AL2013" s="309"/>
    </row>
    <row r="2014" spans="38:38">
      <c r="AL2014" s="309"/>
    </row>
    <row r="2015" spans="38:38">
      <c r="AL2015" s="309"/>
    </row>
    <row r="2016" spans="38:38">
      <c r="AL2016" s="309"/>
    </row>
    <row r="2017" spans="38:38">
      <c r="AL2017" s="309"/>
    </row>
    <row r="2018" spans="38:38">
      <c r="AL2018" s="309"/>
    </row>
    <row r="2019" spans="38:38">
      <c r="AL2019" s="309"/>
    </row>
    <row r="2020" spans="38:38">
      <c r="AL2020" s="309"/>
    </row>
    <row r="2021" spans="38:38">
      <c r="AL2021" s="309"/>
    </row>
    <row r="2022" spans="38:38">
      <c r="AL2022" s="309"/>
    </row>
    <row r="2023" spans="38:38">
      <c r="AL2023" s="309"/>
    </row>
    <row r="2024" spans="38:38">
      <c r="AL2024" s="309"/>
    </row>
    <row r="2025" spans="38:38">
      <c r="AL2025" s="309"/>
    </row>
    <row r="2026" spans="38:38">
      <c r="AL2026" s="309"/>
    </row>
    <row r="2027" spans="38:38">
      <c r="AL2027" s="309"/>
    </row>
    <row r="2028" spans="38:38">
      <c r="AL2028" s="309"/>
    </row>
    <row r="2029" spans="38:38">
      <c r="AL2029" s="309"/>
    </row>
    <row r="2030" spans="38:38">
      <c r="AL2030" s="309"/>
    </row>
    <row r="2031" spans="38:38">
      <c r="AL2031" s="309"/>
    </row>
    <row r="2032" spans="38:38">
      <c r="AL2032" s="309"/>
    </row>
    <row r="2033" spans="38:38">
      <c r="AL2033" s="309"/>
    </row>
    <row r="2034" spans="38:38">
      <c r="AL2034" s="309"/>
    </row>
    <row r="2035" spans="38:38">
      <c r="AL2035" s="309"/>
    </row>
    <row r="2036" spans="38:38">
      <c r="AL2036" s="309"/>
    </row>
    <row r="2037" spans="38:38">
      <c r="AL2037" s="309"/>
    </row>
    <row r="2038" spans="38:38">
      <c r="AL2038" s="309"/>
    </row>
    <row r="2039" spans="38:38">
      <c r="AL2039" s="309"/>
    </row>
    <row r="2040" spans="38:38">
      <c r="AL2040" s="309"/>
    </row>
    <row r="2041" spans="38:38">
      <c r="AL2041" s="309"/>
    </row>
    <row r="2042" spans="38:38">
      <c r="AL2042" s="309"/>
    </row>
    <row r="2043" spans="38:38">
      <c r="AL2043" s="309"/>
    </row>
    <row r="2044" spans="38:38">
      <c r="AL2044" s="309"/>
    </row>
    <row r="2045" spans="38:38">
      <c r="AL2045" s="309"/>
    </row>
    <row r="2046" spans="38:38">
      <c r="AL2046" s="309"/>
    </row>
    <row r="2047" spans="38:38">
      <c r="AL2047" s="309"/>
    </row>
    <row r="2048" spans="38:38">
      <c r="AL2048" s="309"/>
    </row>
    <row r="2049" spans="38:38">
      <c r="AL2049" s="309"/>
    </row>
    <row r="2050" spans="38:38">
      <c r="AL2050" s="309"/>
    </row>
    <row r="2051" spans="38:38">
      <c r="AL2051" s="309"/>
    </row>
    <row r="2052" spans="38:38">
      <c r="AL2052" s="309"/>
    </row>
    <row r="2053" spans="38:38">
      <c r="AL2053" s="309"/>
    </row>
    <row r="2054" spans="38:38">
      <c r="AL2054" s="309"/>
    </row>
    <row r="2055" spans="38:38">
      <c r="AL2055" s="309"/>
    </row>
    <row r="2056" spans="38:38">
      <c r="AL2056" s="309"/>
    </row>
    <row r="2057" spans="38:38">
      <c r="AL2057" s="309"/>
    </row>
    <row r="2058" spans="38:38">
      <c r="AL2058" s="309"/>
    </row>
    <row r="2059" spans="38:38">
      <c r="AL2059" s="309"/>
    </row>
    <row r="2060" spans="38:38">
      <c r="AL2060" s="309"/>
    </row>
    <row r="2061" spans="38:38">
      <c r="AL2061" s="309"/>
    </row>
    <row r="2062" spans="38:38">
      <c r="AL2062" s="309"/>
    </row>
    <row r="2063" spans="38:38">
      <c r="AL2063" s="309"/>
    </row>
    <row r="2064" spans="38:38">
      <c r="AL2064" s="309"/>
    </row>
    <row r="2065" spans="38:38">
      <c r="AL2065" s="309"/>
    </row>
    <row r="2066" spans="38:38">
      <c r="AL2066" s="309"/>
    </row>
    <row r="2067" spans="38:38">
      <c r="AL2067" s="309"/>
    </row>
    <row r="2068" spans="38:38">
      <c r="AL2068" s="309"/>
    </row>
    <row r="2069" spans="38:38">
      <c r="AL2069" s="309"/>
    </row>
    <row r="2070" spans="38:38">
      <c r="AL2070" s="309"/>
    </row>
    <row r="2071" spans="38:38">
      <c r="AL2071" s="309"/>
    </row>
    <row r="2072" spans="38:38">
      <c r="AL2072" s="309"/>
    </row>
    <row r="2073" spans="38:38">
      <c r="AL2073" s="309"/>
    </row>
    <row r="2074" spans="38:38">
      <c r="AL2074" s="309"/>
    </row>
    <row r="2075" spans="38:38">
      <c r="AL2075" s="309"/>
    </row>
    <row r="2076" spans="38:38">
      <c r="AL2076" s="309"/>
    </row>
    <row r="2077" spans="38:38">
      <c r="AL2077" s="309"/>
    </row>
    <row r="2078" spans="38:38">
      <c r="AL2078" s="309"/>
    </row>
    <row r="2079" spans="38:38">
      <c r="AL2079" s="309"/>
    </row>
    <row r="2080" spans="38:38">
      <c r="AL2080" s="309"/>
    </row>
    <row r="2081" spans="38:38">
      <c r="AL2081" s="309"/>
    </row>
    <row r="2082" spans="38:38">
      <c r="AL2082" s="309"/>
    </row>
    <row r="2083" spans="38:38">
      <c r="AL2083" s="309"/>
    </row>
    <row r="2084" spans="38:38">
      <c r="AL2084" s="309"/>
    </row>
    <row r="2085" spans="38:38">
      <c r="AL2085" s="309"/>
    </row>
    <row r="2086" spans="38:38">
      <c r="AL2086" s="309"/>
    </row>
    <row r="2087" spans="38:38">
      <c r="AL2087" s="309"/>
    </row>
    <row r="2088" spans="38:38">
      <c r="AL2088" s="309"/>
    </row>
    <row r="2089" spans="38:38">
      <c r="AL2089" s="309"/>
    </row>
    <row r="2090" spans="38:38">
      <c r="AL2090" s="309"/>
    </row>
    <row r="2091" spans="38:38">
      <c r="AL2091" s="309"/>
    </row>
    <row r="2092" spans="38:38">
      <c r="AL2092" s="309"/>
    </row>
    <row r="2093" spans="38:38">
      <c r="AL2093" s="309"/>
    </row>
    <row r="2094" spans="38:38">
      <c r="AL2094" s="309"/>
    </row>
    <row r="2095" spans="38:38">
      <c r="AL2095" s="309"/>
    </row>
    <row r="2096" spans="38:38">
      <c r="AL2096" s="309"/>
    </row>
    <row r="2097" spans="38:38">
      <c r="AL2097" s="309"/>
    </row>
    <row r="2098" spans="38:38">
      <c r="AL2098" s="309"/>
    </row>
    <row r="2099" spans="38:38">
      <c r="AL2099" s="309"/>
    </row>
    <row r="2100" spans="38:38">
      <c r="AL2100" s="309"/>
    </row>
    <row r="2101" spans="38:38">
      <c r="AL2101" s="309"/>
    </row>
    <row r="2102" spans="38:38">
      <c r="AL2102" s="309"/>
    </row>
    <row r="2103" spans="38:38">
      <c r="AL2103" s="309"/>
    </row>
    <row r="2104" spans="38:38">
      <c r="AL2104" s="309"/>
    </row>
    <row r="2105" spans="38:38">
      <c r="AL2105" s="309"/>
    </row>
    <row r="2106" spans="38:38">
      <c r="AL2106" s="309"/>
    </row>
    <row r="2107" spans="38:38">
      <c r="AL2107" s="309"/>
    </row>
    <row r="2108" spans="38:38">
      <c r="AL2108" s="309"/>
    </row>
    <row r="2109" spans="38:38">
      <c r="AL2109" s="309"/>
    </row>
    <row r="2110" spans="38:38">
      <c r="AL2110" s="309"/>
    </row>
    <row r="2111" spans="38:38">
      <c r="AL2111" s="309"/>
    </row>
    <row r="2112" spans="38:38">
      <c r="AL2112" s="309"/>
    </row>
    <row r="2113" spans="38:38">
      <c r="AL2113" s="309"/>
    </row>
    <row r="2114" spans="38:38">
      <c r="AL2114" s="309"/>
    </row>
    <row r="2115" spans="38:38">
      <c r="AL2115" s="309"/>
    </row>
    <row r="2116" spans="38:38">
      <c r="AL2116" s="309"/>
    </row>
    <row r="2117" spans="38:38">
      <c r="AL2117" s="309"/>
    </row>
    <row r="2118" spans="38:38">
      <c r="AL2118" s="309"/>
    </row>
    <row r="2119" spans="38:38">
      <c r="AL2119" s="309"/>
    </row>
    <row r="2120" spans="38:38">
      <c r="AL2120" s="309"/>
    </row>
    <row r="2121" spans="38:38">
      <c r="AL2121" s="309"/>
    </row>
    <row r="2122" spans="38:38">
      <c r="AL2122" s="309"/>
    </row>
    <row r="2123" spans="38:38">
      <c r="AL2123" s="309"/>
    </row>
    <row r="2124" spans="38:38">
      <c r="AL2124" s="309"/>
    </row>
    <row r="2125" spans="38:38">
      <c r="AL2125" s="309"/>
    </row>
    <row r="2126" spans="38:38">
      <c r="AL2126" s="309"/>
    </row>
    <row r="2127" spans="38:38">
      <c r="AL2127" s="309"/>
    </row>
    <row r="2128" spans="38:38">
      <c r="AL2128" s="309"/>
    </row>
    <row r="2129" spans="38:38">
      <c r="AL2129" s="309"/>
    </row>
    <row r="2130" spans="38:38">
      <c r="AL2130" s="309"/>
    </row>
    <row r="2131" spans="38:38">
      <c r="AL2131" s="309"/>
    </row>
    <row r="2132" spans="38:38">
      <c r="AL2132" s="309"/>
    </row>
    <row r="2133" spans="38:38">
      <c r="AL2133" s="309"/>
    </row>
    <row r="2134" spans="38:38">
      <c r="AL2134" s="309"/>
    </row>
    <row r="2135" spans="38:38">
      <c r="AL2135" s="309"/>
    </row>
    <row r="2136" spans="38:38">
      <c r="AL2136" s="309"/>
    </row>
    <row r="2137" spans="38:38">
      <c r="AL2137" s="309"/>
    </row>
    <row r="2138" spans="38:38">
      <c r="AL2138" s="309"/>
    </row>
    <row r="2139" spans="38:38">
      <c r="AL2139" s="309"/>
    </row>
    <row r="2140" spans="38:38">
      <c r="AL2140" s="309"/>
    </row>
    <row r="2141" spans="38:38">
      <c r="AL2141" s="309"/>
    </row>
    <row r="2142" spans="38:38">
      <c r="AL2142" s="309"/>
    </row>
    <row r="2143" spans="38:38">
      <c r="AL2143" s="309"/>
    </row>
    <row r="2144" spans="38:38">
      <c r="AL2144" s="309"/>
    </row>
    <row r="2145" spans="38:38">
      <c r="AL2145" s="309"/>
    </row>
    <row r="2146" spans="38:38">
      <c r="AL2146" s="309"/>
    </row>
    <row r="2147" spans="38:38">
      <c r="AL2147" s="309"/>
    </row>
    <row r="2148" spans="38:38">
      <c r="AL2148" s="309"/>
    </row>
    <row r="2149" spans="38:38">
      <c r="AL2149" s="309"/>
    </row>
    <row r="2150" spans="38:38">
      <c r="AL2150" s="309"/>
    </row>
    <row r="2151" spans="38:38">
      <c r="AL2151" s="309"/>
    </row>
    <row r="2152" spans="38:38">
      <c r="AL2152" s="309"/>
    </row>
    <row r="2153" spans="38:38">
      <c r="AL2153" s="309"/>
    </row>
    <row r="2154" spans="38:38">
      <c r="AL2154" s="309"/>
    </row>
    <row r="2155" spans="38:38">
      <c r="AL2155" s="309"/>
    </row>
    <row r="2156" spans="38:38">
      <c r="AL2156" s="309"/>
    </row>
    <row r="2157" spans="38:38">
      <c r="AL2157" s="309"/>
    </row>
    <row r="2158" spans="38:38">
      <c r="AL2158" s="309"/>
    </row>
    <row r="2159" spans="38:38">
      <c r="AL2159" s="309"/>
    </row>
    <row r="2160" spans="38:38">
      <c r="AL2160" s="309"/>
    </row>
    <row r="2161" spans="38:38">
      <c r="AL2161" s="309"/>
    </row>
    <row r="2162" spans="38:38">
      <c r="AL2162" s="309"/>
    </row>
    <row r="2163" spans="38:38">
      <c r="AL2163" s="309"/>
    </row>
    <row r="2164" spans="38:38">
      <c r="AL2164" s="309"/>
    </row>
    <row r="2165" spans="38:38">
      <c r="AL2165" s="309"/>
    </row>
    <row r="2166" spans="38:38">
      <c r="AL2166" s="309"/>
    </row>
    <row r="2167" spans="38:38">
      <c r="AL2167" s="309"/>
    </row>
    <row r="2168" spans="38:38">
      <c r="AL2168" s="309"/>
    </row>
    <row r="2169" spans="38:38">
      <c r="AL2169" s="309"/>
    </row>
    <row r="2170" spans="38:38">
      <c r="AL2170" s="309"/>
    </row>
    <row r="2171" spans="38:38">
      <c r="AL2171" s="309"/>
    </row>
    <row r="2172" spans="38:38">
      <c r="AL2172" s="309"/>
    </row>
    <row r="2173" spans="38:38">
      <c r="AL2173" s="309"/>
    </row>
    <row r="2174" spans="38:38">
      <c r="AL2174" s="309"/>
    </row>
    <row r="2175" spans="38:38">
      <c r="AL2175" s="309"/>
    </row>
    <row r="2176" spans="38:38">
      <c r="AL2176" s="309"/>
    </row>
    <row r="2177" spans="38:38">
      <c r="AL2177" s="309"/>
    </row>
    <row r="2178" spans="38:38">
      <c r="AL2178" s="309"/>
    </row>
    <row r="2179" spans="38:38">
      <c r="AL2179" s="309"/>
    </row>
    <row r="2180" spans="38:38">
      <c r="AL2180" s="309"/>
    </row>
    <row r="2181" spans="38:38">
      <c r="AL2181" s="309"/>
    </row>
    <row r="2182" spans="38:38">
      <c r="AL2182" s="309"/>
    </row>
    <row r="2183" spans="38:38">
      <c r="AL2183" s="309"/>
    </row>
    <row r="2184" spans="38:38">
      <c r="AL2184" s="309"/>
    </row>
    <row r="2185" spans="38:38">
      <c r="AL2185" s="309"/>
    </row>
    <row r="2186" spans="38:38">
      <c r="AL2186" s="309"/>
    </row>
    <row r="2187" spans="38:38">
      <c r="AL2187" s="309"/>
    </row>
    <row r="2188" spans="38:38">
      <c r="AL2188" s="309"/>
    </row>
    <row r="2189" spans="38:38">
      <c r="AL2189" s="309"/>
    </row>
    <row r="2190" spans="38:38">
      <c r="AL2190" s="309"/>
    </row>
    <row r="2191" spans="38:38">
      <c r="AL2191" s="309"/>
    </row>
    <row r="2192" spans="38:38">
      <c r="AL2192" s="309"/>
    </row>
    <row r="2193" spans="38:38">
      <c r="AL2193" s="309"/>
    </row>
    <row r="2194" spans="38:38">
      <c r="AL2194" s="309"/>
    </row>
    <row r="2195" spans="38:38">
      <c r="AL2195" s="309"/>
    </row>
    <row r="2196" spans="38:38">
      <c r="AL2196" s="309"/>
    </row>
    <row r="2197" spans="38:38">
      <c r="AL2197" s="309"/>
    </row>
    <row r="2198" spans="38:38">
      <c r="AL2198" s="309"/>
    </row>
    <row r="2199" spans="38:38">
      <c r="AL2199" s="309"/>
    </row>
    <row r="2200" spans="38:38">
      <c r="AL2200" s="309"/>
    </row>
    <row r="2201" spans="38:38">
      <c r="AL2201" s="309"/>
    </row>
    <row r="2202" spans="38:38">
      <c r="AL2202" s="309"/>
    </row>
    <row r="2203" spans="38:38">
      <c r="AL2203" s="309"/>
    </row>
    <row r="2204" spans="38:38">
      <c r="AL2204" s="309"/>
    </row>
    <row r="2205" spans="38:38">
      <c r="AL2205" s="309"/>
    </row>
    <row r="2206" spans="38:38">
      <c r="AL2206" s="309"/>
    </row>
    <row r="2207" spans="38:38">
      <c r="AL2207" s="309"/>
    </row>
    <row r="2208" spans="38:38">
      <c r="AL2208" s="309"/>
    </row>
    <row r="2209" spans="38:38">
      <c r="AL2209" s="309"/>
    </row>
    <row r="2210" spans="38:38">
      <c r="AL2210" s="309"/>
    </row>
    <row r="2211" spans="38:38">
      <c r="AL2211" s="309"/>
    </row>
    <row r="2212" spans="38:38">
      <c r="AL2212" s="309"/>
    </row>
    <row r="2213" spans="38:38">
      <c r="AL2213" s="309"/>
    </row>
    <row r="2214" spans="38:38">
      <c r="AL2214" s="309"/>
    </row>
    <row r="2215" spans="38:38">
      <c r="AL2215" s="309"/>
    </row>
    <row r="2216" spans="38:38">
      <c r="AL2216" s="309"/>
    </row>
    <row r="2217" spans="38:38">
      <c r="AL2217" s="309"/>
    </row>
    <row r="2218" spans="38:38">
      <c r="AL2218" s="309"/>
    </row>
    <row r="2219" spans="38:38">
      <c r="AL2219" s="309"/>
    </row>
    <row r="2220" spans="38:38">
      <c r="AL2220" s="309"/>
    </row>
    <row r="2221" spans="38:38">
      <c r="AL2221" s="309"/>
    </row>
    <row r="2222" spans="38:38">
      <c r="AL2222" s="309"/>
    </row>
    <row r="2223" spans="38:38">
      <c r="AL2223" s="309"/>
    </row>
    <row r="2224" spans="38:38">
      <c r="AL2224" s="309"/>
    </row>
    <row r="2225" spans="38:38">
      <c r="AL2225" s="309"/>
    </row>
    <row r="2226" spans="38:38">
      <c r="AL2226" s="309"/>
    </row>
    <row r="2227" spans="38:38">
      <c r="AL2227" s="309"/>
    </row>
    <row r="2228" spans="38:38">
      <c r="AL2228" s="309"/>
    </row>
    <row r="2229" spans="38:38">
      <c r="AL2229" s="309"/>
    </row>
    <row r="2230" spans="38:38">
      <c r="AL2230" s="309"/>
    </row>
    <row r="2231" spans="38:38">
      <c r="AL2231" s="309"/>
    </row>
    <row r="2232" spans="38:38">
      <c r="AL2232" s="309"/>
    </row>
    <row r="2233" spans="38:38">
      <c r="AL2233" s="309"/>
    </row>
    <row r="2234" spans="38:38">
      <c r="AL2234" s="309"/>
    </row>
    <row r="2235" spans="38:38">
      <c r="AL2235" s="309"/>
    </row>
    <row r="2236" spans="38:38">
      <c r="AL2236" s="309"/>
    </row>
    <row r="2237" spans="38:38">
      <c r="AL2237" s="309"/>
    </row>
    <row r="2238" spans="38:38">
      <c r="AL2238" s="309"/>
    </row>
    <row r="2239" spans="38:38">
      <c r="AL2239" s="309"/>
    </row>
    <row r="2240" spans="38:38">
      <c r="AL2240" s="309"/>
    </row>
    <row r="2241" spans="38:38">
      <c r="AL2241" s="309"/>
    </row>
    <row r="2242" spans="38:38">
      <c r="AL2242" s="309"/>
    </row>
    <row r="2243" spans="38:38">
      <c r="AL2243" s="309"/>
    </row>
    <row r="2244" spans="38:38">
      <c r="AL2244" s="309"/>
    </row>
    <row r="2245" spans="38:38">
      <c r="AL2245" s="309"/>
    </row>
    <row r="2246" spans="38:38">
      <c r="AL2246" s="309"/>
    </row>
    <row r="2247" spans="38:38">
      <c r="AL2247" s="309"/>
    </row>
    <row r="2248" spans="38:38">
      <c r="AL2248" s="309"/>
    </row>
    <row r="2249" spans="38:38">
      <c r="AL2249" s="309"/>
    </row>
    <row r="2250" spans="38:38">
      <c r="AL2250" s="309"/>
    </row>
    <row r="2251" spans="38:38">
      <c r="AL2251" s="309"/>
    </row>
    <row r="2252" spans="38:38">
      <c r="AL2252" s="309"/>
    </row>
    <row r="2253" spans="38:38">
      <c r="AL2253" s="309"/>
    </row>
    <row r="2254" spans="38:38">
      <c r="AL2254" s="309"/>
    </row>
    <row r="2255" spans="38:38">
      <c r="AL2255" s="309"/>
    </row>
    <row r="2256" spans="38:38">
      <c r="AL2256" s="309"/>
    </row>
    <row r="2257" spans="38:38">
      <c r="AL2257" s="309"/>
    </row>
    <row r="2258" spans="38:38">
      <c r="AL2258" s="309"/>
    </row>
    <row r="2259" spans="38:38">
      <c r="AL2259" s="309"/>
    </row>
    <row r="2260" spans="38:38">
      <c r="AL2260" s="309"/>
    </row>
    <row r="2261" spans="38:38">
      <c r="AL2261" s="309"/>
    </row>
    <row r="2262" spans="38:38">
      <c r="AL2262" s="309"/>
    </row>
    <row r="2263" spans="38:38">
      <c r="AL2263" s="309"/>
    </row>
    <row r="2264" spans="38:38">
      <c r="AL2264" s="309"/>
    </row>
    <row r="2265" spans="38:38">
      <c r="AL2265" s="309"/>
    </row>
    <row r="2266" spans="38:38">
      <c r="AL2266" s="309"/>
    </row>
    <row r="2267" spans="38:38">
      <c r="AL2267" s="309"/>
    </row>
    <row r="2268" spans="38:38">
      <c r="AL2268" s="309"/>
    </row>
    <row r="2269" spans="38:38">
      <c r="AL2269" s="309"/>
    </row>
    <row r="2270" spans="38:38">
      <c r="AL2270" s="309"/>
    </row>
    <row r="2271" spans="38:38">
      <c r="AL2271" s="309"/>
    </row>
    <row r="2272" spans="38:38">
      <c r="AL2272" s="309"/>
    </row>
    <row r="2273" spans="38:38">
      <c r="AL2273" s="309"/>
    </row>
    <row r="2274" spans="38:38">
      <c r="AL2274" s="309"/>
    </row>
    <row r="2275" spans="38:38">
      <c r="AL2275" s="309"/>
    </row>
    <row r="2276" spans="38:38">
      <c r="AL2276" s="309"/>
    </row>
    <row r="2277" spans="38:38">
      <c r="AL2277" s="309"/>
    </row>
    <row r="2278" spans="38:38">
      <c r="AL2278" s="309"/>
    </row>
    <row r="2279" spans="38:38">
      <c r="AL2279" s="309"/>
    </row>
    <row r="2280" spans="38:38">
      <c r="AL2280" s="309"/>
    </row>
    <row r="2281" spans="38:38">
      <c r="AL2281" s="309"/>
    </row>
    <row r="2282" spans="38:38">
      <c r="AL2282" s="309"/>
    </row>
    <row r="2283" spans="38:38">
      <c r="AL2283" s="309"/>
    </row>
    <row r="2284" spans="38:38">
      <c r="AL2284" s="309"/>
    </row>
    <row r="2285" spans="38:38">
      <c r="AL2285" s="309"/>
    </row>
    <row r="2286" spans="38:38">
      <c r="AL2286" s="309"/>
    </row>
    <row r="2287" spans="38:38">
      <c r="AL2287" s="309"/>
    </row>
    <row r="2288" spans="38:38">
      <c r="AL2288" s="309"/>
    </row>
    <row r="2289" spans="38:38">
      <c r="AL2289" s="309"/>
    </row>
    <row r="2290" spans="38:38">
      <c r="AL2290" s="309"/>
    </row>
    <row r="2291" spans="38:38">
      <c r="AL2291" s="309"/>
    </row>
    <row r="2292" spans="38:38">
      <c r="AL2292" s="309"/>
    </row>
    <row r="2293" spans="38:38">
      <c r="AL2293" s="309"/>
    </row>
    <row r="2294" spans="38:38">
      <c r="AL2294" s="309"/>
    </row>
    <row r="2295" spans="38:38">
      <c r="AL2295" s="309"/>
    </row>
    <row r="2296" spans="38:38">
      <c r="AL2296" s="309"/>
    </row>
    <row r="2297" spans="38:38">
      <c r="AL2297" s="309"/>
    </row>
    <row r="2298" spans="38:38">
      <c r="AL2298" s="309"/>
    </row>
    <row r="2299" spans="38:38">
      <c r="AL2299" s="309"/>
    </row>
    <row r="2300" spans="38:38">
      <c r="AL2300" s="309"/>
    </row>
    <row r="2301" spans="38:38">
      <c r="AL2301" s="309"/>
    </row>
    <row r="2302" spans="38:38">
      <c r="AL2302" s="309"/>
    </row>
    <row r="2303" spans="38:38">
      <c r="AL2303" s="309"/>
    </row>
    <row r="2304" spans="38:38">
      <c r="AL2304" s="309"/>
    </row>
    <row r="2305" spans="38:38">
      <c r="AL2305" s="309"/>
    </row>
    <row r="2306" spans="38:38">
      <c r="AL2306" s="309"/>
    </row>
    <row r="2307" spans="38:38">
      <c r="AL2307" s="309"/>
    </row>
    <row r="2308" spans="38:38">
      <c r="AL2308" s="309"/>
    </row>
    <row r="2309" spans="38:38">
      <c r="AL2309" s="309"/>
    </row>
    <row r="2310" spans="38:38">
      <c r="AL2310" s="309"/>
    </row>
    <row r="2311" spans="38:38">
      <c r="AL2311" s="309"/>
    </row>
    <row r="2312" spans="38:38">
      <c r="AL2312" s="309"/>
    </row>
    <row r="2313" spans="38:38">
      <c r="AL2313" s="309"/>
    </row>
    <row r="2314" spans="38:38">
      <c r="AL2314" s="309"/>
    </row>
    <row r="2315" spans="38:38">
      <c r="AL2315" s="309"/>
    </row>
    <row r="2316" spans="38:38">
      <c r="AL2316" s="309"/>
    </row>
    <row r="2317" spans="38:38">
      <c r="AL2317" s="309"/>
    </row>
    <row r="2318" spans="38:38">
      <c r="AL2318" s="309"/>
    </row>
    <row r="2319" spans="38:38">
      <c r="AL2319" s="309"/>
    </row>
    <row r="2320" spans="38:38">
      <c r="AL2320" s="309"/>
    </row>
    <row r="2321" spans="38:38">
      <c r="AL2321" s="309"/>
    </row>
    <row r="2322" spans="38:38">
      <c r="AL2322" s="309"/>
    </row>
    <row r="2323" spans="38:38">
      <c r="AL2323" s="309"/>
    </row>
    <row r="2324" spans="38:38">
      <c r="AL2324" s="309"/>
    </row>
    <row r="2325" spans="38:38">
      <c r="AL2325" s="309"/>
    </row>
    <row r="2326" spans="38:38">
      <c r="AL2326" s="309"/>
    </row>
    <row r="2327" spans="38:38">
      <c r="AL2327" s="309"/>
    </row>
    <row r="2328" spans="38:38">
      <c r="AL2328" s="309"/>
    </row>
    <row r="2329" spans="38:38">
      <c r="AL2329" s="309"/>
    </row>
    <row r="2330" spans="38:38">
      <c r="AL2330" s="309"/>
    </row>
    <row r="2331" spans="38:38">
      <c r="AL2331" s="309"/>
    </row>
    <row r="2332" spans="38:38">
      <c r="AL2332" s="309"/>
    </row>
    <row r="2333" spans="38:38">
      <c r="AL2333" s="309"/>
    </row>
    <row r="2334" spans="38:38">
      <c r="AL2334" s="309"/>
    </row>
    <row r="2335" spans="38:38">
      <c r="AL2335" s="309"/>
    </row>
    <row r="2336" spans="38:38">
      <c r="AL2336" s="309"/>
    </row>
    <row r="2337" spans="38:38">
      <c r="AL2337" s="309"/>
    </row>
    <row r="2338" spans="38:38">
      <c r="AL2338" s="309"/>
    </row>
    <row r="2339" spans="38:38">
      <c r="AL2339" s="309"/>
    </row>
    <row r="2340" spans="38:38">
      <c r="AL2340" s="309"/>
    </row>
    <row r="2341" spans="38:38">
      <c r="AL2341" s="309"/>
    </row>
    <row r="2342" spans="38:38">
      <c r="AL2342" s="309"/>
    </row>
    <row r="2343" spans="38:38">
      <c r="AL2343" s="309"/>
    </row>
    <row r="2344" spans="38:38">
      <c r="AL2344" s="309"/>
    </row>
    <row r="2345" spans="38:38">
      <c r="AL2345" s="309"/>
    </row>
    <row r="2346" spans="38:38">
      <c r="AL2346" s="309"/>
    </row>
    <row r="2347" spans="38:38">
      <c r="AL2347" s="309"/>
    </row>
    <row r="2348" spans="38:38">
      <c r="AL2348" s="309"/>
    </row>
    <row r="2349" spans="38:38">
      <c r="AL2349" s="309"/>
    </row>
    <row r="2350" spans="38:38">
      <c r="AL2350" s="309"/>
    </row>
    <row r="2351" spans="38:38">
      <c r="AL2351" s="309"/>
    </row>
    <row r="2352" spans="38:38">
      <c r="AL2352" s="309"/>
    </row>
    <row r="2353" spans="38:38">
      <c r="AL2353" s="309"/>
    </row>
    <row r="2354" spans="38:38">
      <c r="AL2354" s="309"/>
    </row>
    <row r="2355" spans="38:38">
      <c r="AL2355" s="309"/>
    </row>
    <row r="2356" spans="38:38">
      <c r="AL2356" s="309"/>
    </row>
    <row r="2357" spans="38:38">
      <c r="AL2357" s="309"/>
    </row>
    <row r="2358" spans="38:38">
      <c r="AL2358" s="309"/>
    </row>
    <row r="2359" spans="38:38">
      <c r="AL2359" s="309"/>
    </row>
    <row r="2360" spans="38:38">
      <c r="AL2360" s="309"/>
    </row>
    <row r="2361" spans="38:38">
      <c r="AL2361" s="309"/>
    </row>
    <row r="2362" spans="38:38">
      <c r="AL2362" s="309"/>
    </row>
    <row r="2363" spans="38:38">
      <c r="AL2363" s="309"/>
    </row>
    <row r="2364" spans="38:38">
      <c r="AL2364" s="309"/>
    </row>
    <row r="2365" spans="38:38">
      <c r="AL2365" s="309"/>
    </row>
    <row r="2366" spans="38:38">
      <c r="AL2366" s="309"/>
    </row>
    <row r="2367" spans="38:38">
      <c r="AL2367" s="309"/>
    </row>
    <row r="2368" spans="38:38">
      <c r="AL2368" s="309"/>
    </row>
    <row r="2369" spans="38:38">
      <c r="AL2369" s="309"/>
    </row>
    <row r="2370" spans="38:38">
      <c r="AL2370" s="309"/>
    </row>
    <row r="2371" spans="38:38">
      <c r="AL2371" s="309"/>
    </row>
    <row r="2372" spans="38:38">
      <c r="AL2372" s="309"/>
    </row>
    <row r="2373" spans="38:38">
      <c r="AL2373" s="309"/>
    </row>
    <row r="2374" spans="38:38">
      <c r="AL2374" s="309"/>
    </row>
    <row r="2375" spans="38:38">
      <c r="AL2375" s="309"/>
    </row>
    <row r="2376" spans="38:38">
      <c r="AL2376" s="309"/>
    </row>
    <row r="2377" spans="38:38">
      <c r="AL2377" s="309"/>
    </row>
    <row r="2378" spans="38:38">
      <c r="AL2378" s="309"/>
    </row>
    <row r="2379" spans="38:38">
      <c r="AL2379" s="309"/>
    </row>
    <row r="2380" spans="38:38">
      <c r="AL2380" s="309"/>
    </row>
    <row r="2381" spans="38:38">
      <c r="AL2381" s="309"/>
    </row>
    <row r="2382" spans="38:38">
      <c r="AL2382" s="309"/>
    </row>
    <row r="2383" spans="38:38">
      <c r="AL2383" s="309"/>
    </row>
    <row r="2384" spans="38:38">
      <c r="AL2384" s="309"/>
    </row>
    <row r="2385" spans="38:38">
      <c r="AL2385" s="309"/>
    </row>
    <row r="2386" spans="38:38">
      <c r="AL2386" s="309"/>
    </row>
    <row r="2387" spans="38:38">
      <c r="AL2387" s="309"/>
    </row>
    <row r="2388" spans="38:38">
      <c r="AL2388" s="309"/>
    </row>
    <row r="2389" spans="38:38">
      <c r="AL2389" s="309"/>
    </row>
    <row r="2390" spans="38:38">
      <c r="AL2390" s="309"/>
    </row>
    <row r="2391" spans="38:38">
      <c r="AL2391" s="309"/>
    </row>
    <row r="2392" spans="38:38">
      <c r="AL2392" s="309"/>
    </row>
    <row r="2393" spans="38:38">
      <c r="AL2393" s="309"/>
    </row>
    <row r="2394" spans="38:38">
      <c r="AL2394" s="309"/>
    </row>
    <row r="2395" spans="38:38">
      <c r="AL2395" s="309"/>
    </row>
    <row r="2396" spans="38:38">
      <c r="AL2396" s="309"/>
    </row>
    <row r="2397" spans="38:38">
      <c r="AL2397" s="309"/>
    </row>
    <row r="2398" spans="38:38">
      <c r="AL2398" s="309"/>
    </row>
    <row r="2399" spans="38:38">
      <c r="AL2399" s="309"/>
    </row>
    <row r="2400" spans="38:38">
      <c r="AL2400" s="309"/>
    </row>
    <row r="2401" spans="38:38">
      <c r="AL2401" s="309"/>
    </row>
    <row r="2402" spans="38:38">
      <c r="AL2402" s="309"/>
    </row>
    <row r="2403" spans="38:38">
      <c r="AL2403" s="309"/>
    </row>
    <row r="2404" spans="38:38">
      <c r="AL2404" s="309"/>
    </row>
    <row r="2405" spans="38:38">
      <c r="AL2405" s="309"/>
    </row>
    <row r="2406" spans="38:38">
      <c r="AL2406" s="309"/>
    </row>
    <row r="2407" spans="38:38">
      <c r="AL2407" s="309"/>
    </row>
    <row r="2408" spans="38:38">
      <c r="AL2408" s="309"/>
    </row>
    <row r="2409" spans="38:38">
      <c r="AL2409" s="309"/>
    </row>
    <row r="2410" spans="38:38">
      <c r="AL2410" s="309"/>
    </row>
    <row r="2411" spans="38:38">
      <c r="AL2411" s="309"/>
    </row>
    <row r="2412" spans="38:38">
      <c r="AL2412" s="309"/>
    </row>
    <row r="2413" spans="38:38">
      <c r="AL2413" s="309"/>
    </row>
    <row r="2414" spans="38:38">
      <c r="AL2414" s="309"/>
    </row>
    <row r="2415" spans="38:38">
      <c r="AL2415" s="309"/>
    </row>
    <row r="2416" spans="38:38">
      <c r="AL2416" s="309"/>
    </row>
    <row r="2417" spans="38:38">
      <c r="AL2417" s="309"/>
    </row>
    <row r="2418" spans="38:38">
      <c r="AL2418" s="309"/>
    </row>
    <row r="2419" spans="38:38">
      <c r="AL2419" s="309"/>
    </row>
    <row r="2420" spans="38:38">
      <c r="AL2420" s="309"/>
    </row>
    <row r="2421" spans="38:38">
      <c r="AL2421" s="309"/>
    </row>
    <row r="2422" spans="38:38">
      <c r="AL2422" s="309"/>
    </row>
    <row r="2423" spans="38:38">
      <c r="AL2423" s="309"/>
    </row>
    <row r="2424" spans="38:38">
      <c r="AL2424" s="309"/>
    </row>
    <row r="2425" spans="38:38">
      <c r="AL2425" s="309"/>
    </row>
    <row r="2426" spans="38:38">
      <c r="AL2426" s="309"/>
    </row>
    <row r="2427" spans="38:38">
      <c r="AL2427" s="309"/>
    </row>
    <row r="2428" spans="38:38">
      <c r="AL2428" s="309"/>
    </row>
    <row r="2429" spans="38:38">
      <c r="AL2429" s="309"/>
    </row>
    <row r="2430" spans="38:38">
      <c r="AL2430" s="309"/>
    </row>
    <row r="2431" spans="38:38">
      <c r="AL2431" s="309"/>
    </row>
    <row r="2432" spans="38:38">
      <c r="AL2432" s="309"/>
    </row>
    <row r="2433" spans="38:38">
      <c r="AL2433" s="309"/>
    </row>
    <row r="2434" spans="38:38">
      <c r="AL2434" s="309"/>
    </row>
    <row r="2435" spans="38:38">
      <c r="AL2435" s="309"/>
    </row>
    <row r="2436" spans="38:38">
      <c r="AL2436" s="309"/>
    </row>
    <row r="2437" spans="38:38">
      <c r="AL2437" s="309"/>
    </row>
    <row r="2438" spans="38:38">
      <c r="AL2438" s="309"/>
    </row>
    <row r="2439" spans="38:38">
      <c r="AL2439" s="309"/>
    </row>
    <row r="2440" spans="38:38">
      <c r="AL2440" s="309"/>
    </row>
    <row r="2441" spans="38:38">
      <c r="AL2441" s="309"/>
    </row>
    <row r="2442" spans="38:38">
      <c r="AL2442" s="309"/>
    </row>
    <row r="2443" spans="38:38">
      <c r="AL2443" s="309"/>
    </row>
    <row r="2444" spans="38:38">
      <c r="AL2444" s="309"/>
    </row>
    <row r="2445" spans="38:38">
      <c r="AL2445" s="309"/>
    </row>
    <row r="2446" spans="38:38">
      <c r="AL2446" s="309"/>
    </row>
    <row r="2447" spans="38:38">
      <c r="AL2447" s="309"/>
    </row>
    <row r="2448" spans="38:38">
      <c r="AL2448" s="309"/>
    </row>
    <row r="2449" spans="38:38">
      <c r="AL2449" s="309"/>
    </row>
    <row r="2450" spans="38:38">
      <c r="AL2450" s="309"/>
    </row>
    <row r="2451" spans="38:38">
      <c r="AL2451" s="309"/>
    </row>
    <row r="2452" spans="38:38">
      <c r="AL2452" s="309"/>
    </row>
    <row r="2453" spans="38:38">
      <c r="AL2453" s="309"/>
    </row>
    <row r="2454" spans="38:38">
      <c r="AL2454" s="309"/>
    </row>
    <row r="2455" spans="38:38">
      <c r="AL2455" s="309"/>
    </row>
    <row r="2456" spans="38:38">
      <c r="AL2456" s="309"/>
    </row>
    <row r="2457" spans="38:38">
      <c r="AL2457" s="309"/>
    </row>
    <row r="2458" spans="38:38">
      <c r="AL2458" s="309"/>
    </row>
    <row r="2459" spans="38:38">
      <c r="AL2459" s="309"/>
    </row>
    <row r="2460" spans="38:38">
      <c r="AL2460" s="309"/>
    </row>
    <row r="2461" spans="38:38">
      <c r="AL2461" s="309"/>
    </row>
    <row r="2462" spans="38:38">
      <c r="AL2462" s="309"/>
    </row>
    <row r="2463" spans="38:38">
      <c r="AL2463" s="309"/>
    </row>
    <row r="2464" spans="38:38">
      <c r="AL2464" s="309"/>
    </row>
    <row r="2465" spans="38:38">
      <c r="AL2465" s="309"/>
    </row>
    <row r="2466" spans="38:38">
      <c r="AL2466" s="309"/>
    </row>
    <row r="2467" spans="38:38">
      <c r="AL2467" s="309"/>
    </row>
    <row r="2468" spans="38:38">
      <c r="AL2468" s="309"/>
    </row>
    <row r="2469" spans="38:38">
      <c r="AL2469" s="309"/>
    </row>
    <row r="2470" spans="38:38">
      <c r="AL2470" s="309"/>
    </row>
    <row r="2471" spans="38:38">
      <c r="AL2471" s="309"/>
    </row>
    <row r="2472" spans="38:38">
      <c r="AL2472" s="309"/>
    </row>
    <row r="2473" spans="38:38">
      <c r="AL2473" s="309"/>
    </row>
    <row r="2474" spans="38:38">
      <c r="AL2474" s="309"/>
    </row>
    <row r="2475" spans="38:38">
      <c r="AL2475" s="309"/>
    </row>
    <row r="2476" spans="38:38">
      <c r="AL2476" s="309"/>
    </row>
    <row r="2477" spans="38:38">
      <c r="AL2477" s="309"/>
    </row>
    <row r="2478" spans="38:38">
      <c r="AL2478" s="309"/>
    </row>
    <row r="2479" spans="38:38">
      <c r="AL2479" s="309"/>
    </row>
    <row r="2480" spans="38:38">
      <c r="AL2480" s="309"/>
    </row>
    <row r="2481" spans="38:38">
      <c r="AL2481" s="309"/>
    </row>
    <row r="2482" spans="38:38">
      <c r="AL2482" s="309"/>
    </row>
    <row r="2483" spans="38:38">
      <c r="AL2483" s="309"/>
    </row>
    <row r="2484" spans="38:38">
      <c r="AL2484" s="309"/>
    </row>
    <row r="2485" spans="38:38">
      <c r="AL2485" s="309"/>
    </row>
    <row r="2486" spans="38:38">
      <c r="AL2486" s="309"/>
    </row>
    <row r="2487" spans="38:38">
      <c r="AL2487" s="309"/>
    </row>
    <row r="2488" spans="38:38">
      <c r="AL2488" s="309"/>
    </row>
    <row r="2489" spans="38:38">
      <c r="AL2489" s="309"/>
    </row>
    <row r="2490" spans="38:38">
      <c r="AL2490" s="309"/>
    </row>
    <row r="2491" spans="38:38">
      <c r="AL2491" s="309"/>
    </row>
    <row r="2492" spans="38:38">
      <c r="AL2492" s="309"/>
    </row>
    <row r="2493" spans="38:38">
      <c r="AL2493" s="309"/>
    </row>
    <row r="2494" spans="38:38">
      <c r="AL2494" s="309"/>
    </row>
    <row r="2495" spans="38:38">
      <c r="AL2495" s="309"/>
    </row>
    <row r="2496" spans="38:38">
      <c r="AL2496" s="309"/>
    </row>
    <row r="2497" spans="38:38">
      <c r="AL2497" s="309"/>
    </row>
    <row r="2498" spans="38:38">
      <c r="AL2498" s="309"/>
    </row>
    <row r="2499" spans="38:38">
      <c r="AL2499" s="309"/>
    </row>
    <row r="2500" spans="38:38">
      <c r="AL2500" s="309"/>
    </row>
    <row r="2501" spans="38:38">
      <c r="AL2501" s="309"/>
    </row>
    <row r="2502" spans="38:38">
      <c r="AL2502" s="309"/>
    </row>
    <row r="2503" spans="38:38">
      <c r="AL2503" s="309"/>
    </row>
    <row r="2504" spans="38:38">
      <c r="AL2504" s="309"/>
    </row>
    <row r="2505" spans="38:38">
      <c r="AL2505" s="309"/>
    </row>
    <row r="2506" spans="38:38">
      <c r="AL2506" s="309"/>
    </row>
    <row r="2507" spans="38:38">
      <c r="AL2507" s="309"/>
    </row>
    <row r="2508" spans="38:38">
      <c r="AL2508" s="309"/>
    </row>
    <row r="2509" spans="38:38">
      <c r="AL2509" s="309"/>
    </row>
    <row r="2510" spans="38:38">
      <c r="AL2510" s="309"/>
    </row>
    <row r="2511" spans="38:38">
      <c r="AL2511" s="309"/>
    </row>
    <row r="2512" spans="38:38">
      <c r="AL2512" s="309"/>
    </row>
    <row r="2513" spans="38:38">
      <c r="AL2513" s="309"/>
    </row>
    <row r="2514" spans="38:38">
      <c r="AL2514" s="309"/>
    </row>
    <row r="2515" spans="38:38">
      <c r="AL2515" s="309"/>
    </row>
    <row r="2516" spans="38:38">
      <c r="AL2516" s="309"/>
    </row>
    <row r="2517" spans="38:38">
      <c r="AL2517" s="309"/>
    </row>
    <row r="2518" spans="38:38">
      <c r="AL2518" s="309"/>
    </row>
    <row r="2519" spans="38:38">
      <c r="AL2519" s="309"/>
    </row>
    <row r="2520" spans="38:38">
      <c r="AL2520" s="309"/>
    </row>
    <row r="2521" spans="38:38">
      <c r="AL2521" s="309"/>
    </row>
    <row r="2522" spans="38:38">
      <c r="AL2522" s="309"/>
    </row>
    <row r="2523" spans="38:38">
      <c r="AL2523" s="309"/>
    </row>
    <row r="2524" spans="38:38">
      <c r="AL2524" s="309"/>
    </row>
    <row r="2525" spans="38:38">
      <c r="AL2525" s="309"/>
    </row>
    <row r="2526" spans="38:38">
      <c r="AL2526" s="309"/>
    </row>
    <row r="2527" spans="38:38">
      <c r="AL2527" s="309"/>
    </row>
    <row r="2528" spans="38:38">
      <c r="AL2528" s="309"/>
    </row>
    <row r="2529" spans="38:38">
      <c r="AL2529" s="309"/>
    </row>
    <row r="2530" spans="38:38">
      <c r="AL2530" s="309"/>
    </row>
    <row r="2531" spans="38:38">
      <c r="AL2531" s="309"/>
    </row>
    <row r="2532" spans="38:38">
      <c r="AL2532" s="309"/>
    </row>
    <row r="2533" spans="38:38">
      <c r="AL2533" s="309"/>
    </row>
    <row r="2534" spans="38:38">
      <c r="AL2534" s="309"/>
    </row>
    <row r="2535" spans="38:38">
      <c r="AL2535" s="309"/>
    </row>
    <row r="2536" spans="38:38">
      <c r="AL2536" s="309"/>
    </row>
    <row r="2537" spans="38:38">
      <c r="AL2537" s="309"/>
    </row>
    <row r="2538" spans="38:38">
      <c r="AL2538" s="309"/>
    </row>
    <row r="2539" spans="38:38">
      <c r="AL2539" s="309"/>
    </row>
    <row r="2540" spans="38:38">
      <c r="AL2540" s="309"/>
    </row>
    <row r="2541" spans="38:38">
      <c r="AL2541" s="309"/>
    </row>
    <row r="2542" spans="38:38">
      <c r="AL2542" s="309"/>
    </row>
    <row r="2543" spans="38:38">
      <c r="AL2543" s="309"/>
    </row>
    <row r="2544" spans="38:38">
      <c r="AL2544" s="309"/>
    </row>
    <row r="2545" spans="38:38">
      <c r="AL2545" s="309"/>
    </row>
    <row r="2546" spans="38:38">
      <c r="AL2546" s="309"/>
    </row>
    <row r="2547" spans="38:38">
      <c r="AL2547" s="309"/>
    </row>
    <row r="2548" spans="38:38">
      <c r="AL2548" s="309"/>
    </row>
    <row r="2549" spans="38:38">
      <c r="AL2549" s="309"/>
    </row>
    <row r="2550" spans="38:38">
      <c r="AL2550" s="309"/>
    </row>
    <row r="2551" spans="38:38">
      <c r="AL2551" s="309"/>
    </row>
    <row r="2552" spans="38:38">
      <c r="AL2552" s="309"/>
    </row>
    <row r="2553" spans="38:38">
      <c r="AL2553" s="309"/>
    </row>
    <row r="2554" spans="38:38">
      <c r="AL2554" s="309"/>
    </row>
    <row r="2555" spans="38:38">
      <c r="AL2555" s="309"/>
    </row>
    <row r="2556" spans="38:38">
      <c r="AL2556" s="309"/>
    </row>
    <row r="2557" spans="38:38">
      <c r="AL2557" s="309"/>
    </row>
    <row r="2558" spans="38:38">
      <c r="AL2558" s="309"/>
    </row>
    <row r="2559" spans="38:38">
      <c r="AL2559" s="309"/>
    </row>
    <row r="2560" spans="38:38">
      <c r="AL2560" s="309"/>
    </row>
    <row r="2561" spans="38:38">
      <c r="AL2561" s="309"/>
    </row>
    <row r="2562" spans="38:38">
      <c r="AL2562" s="309"/>
    </row>
    <row r="2563" spans="38:38">
      <c r="AL2563" s="309"/>
    </row>
    <row r="2564" spans="38:38">
      <c r="AL2564" s="309"/>
    </row>
    <row r="2565" spans="38:38">
      <c r="AL2565" s="309"/>
    </row>
    <row r="2566" spans="38:38">
      <c r="AL2566" s="309"/>
    </row>
    <row r="2567" spans="38:38">
      <c r="AL2567" s="309"/>
    </row>
    <row r="2568" spans="38:38">
      <c r="AL2568" s="309"/>
    </row>
    <row r="2569" spans="38:38">
      <c r="AL2569" s="309"/>
    </row>
    <row r="2570" spans="38:38">
      <c r="AL2570" s="309"/>
    </row>
    <row r="2571" spans="38:38">
      <c r="AL2571" s="309"/>
    </row>
    <row r="2572" spans="38:38">
      <c r="AL2572" s="309"/>
    </row>
    <row r="2573" spans="38:38">
      <c r="AL2573" s="309"/>
    </row>
    <row r="2574" spans="38:38">
      <c r="AL2574" s="309"/>
    </row>
    <row r="2575" spans="38:38">
      <c r="AL2575" s="309"/>
    </row>
    <row r="2576" spans="38:38">
      <c r="AL2576" s="309"/>
    </row>
    <row r="2577" spans="38:38">
      <c r="AL2577" s="309"/>
    </row>
    <row r="2578" spans="38:38">
      <c r="AL2578" s="309"/>
    </row>
    <row r="2579" spans="38:38">
      <c r="AL2579" s="309"/>
    </row>
    <row r="2580" spans="38:38">
      <c r="AL2580" s="309"/>
    </row>
    <row r="2581" spans="38:38">
      <c r="AL2581" s="309"/>
    </row>
    <row r="2582" spans="38:38">
      <c r="AL2582" s="309"/>
    </row>
    <row r="2583" spans="38:38">
      <c r="AL2583" s="309"/>
    </row>
    <row r="2584" spans="38:38">
      <c r="AL2584" s="309"/>
    </row>
    <row r="2585" spans="38:38">
      <c r="AL2585" s="309"/>
    </row>
    <row r="2586" spans="38:38">
      <c r="AL2586" s="309"/>
    </row>
    <row r="2587" spans="38:38">
      <c r="AL2587" s="309"/>
    </row>
    <row r="2588" spans="38:38">
      <c r="AL2588" s="309"/>
    </row>
    <row r="2589" spans="38:38">
      <c r="AL2589" s="309"/>
    </row>
    <row r="2590" spans="38:38">
      <c r="AL2590" s="309"/>
    </row>
    <row r="2591" spans="38:38">
      <c r="AL2591" s="309"/>
    </row>
    <row r="2592" spans="38:38">
      <c r="AL2592" s="309"/>
    </row>
    <row r="2593" spans="38:38">
      <c r="AL2593" s="309"/>
    </row>
    <row r="2594" spans="38:38">
      <c r="AL2594" s="309"/>
    </row>
    <row r="2595" spans="38:38">
      <c r="AL2595" s="309"/>
    </row>
    <row r="2596" spans="38:38">
      <c r="AL2596" s="309"/>
    </row>
    <row r="2597" spans="38:38">
      <c r="AL2597" s="309"/>
    </row>
    <row r="2598" spans="38:38">
      <c r="AL2598" s="309"/>
    </row>
    <row r="2599" spans="38:38">
      <c r="AL2599" s="309"/>
    </row>
    <row r="2600" spans="38:38">
      <c r="AL2600" s="309"/>
    </row>
    <row r="2601" spans="38:38">
      <c r="AL2601" s="309"/>
    </row>
    <row r="2602" spans="38:38">
      <c r="AL2602" s="309"/>
    </row>
    <row r="2603" spans="38:38">
      <c r="AL2603" s="309"/>
    </row>
    <row r="2604" spans="38:38">
      <c r="AL2604" s="309"/>
    </row>
    <row r="2605" spans="38:38">
      <c r="AL2605" s="309"/>
    </row>
    <row r="2606" spans="38:38">
      <c r="AL2606" s="309"/>
    </row>
    <row r="2607" spans="38:38">
      <c r="AL2607" s="309"/>
    </row>
    <row r="2608" spans="38:38">
      <c r="AL2608" s="309"/>
    </row>
    <row r="2609" spans="38:38">
      <c r="AL2609" s="309"/>
    </row>
    <row r="2610" spans="38:38">
      <c r="AL2610" s="309"/>
    </row>
    <row r="2611" spans="38:38">
      <c r="AL2611" s="309"/>
    </row>
    <row r="2612" spans="38:38">
      <c r="AL2612" s="309"/>
    </row>
    <row r="2613" spans="38:38">
      <c r="AL2613" s="309"/>
    </row>
    <row r="2614" spans="38:38">
      <c r="AL2614" s="309"/>
    </row>
    <row r="2615" spans="38:38">
      <c r="AL2615" s="309"/>
    </row>
    <row r="2616" spans="38:38">
      <c r="AL2616" s="309"/>
    </row>
    <row r="2617" spans="38:38">
      <c r="AL2617" s="309"/>
    </row>
    <row r="2618" spans="38:38">
      <c r="AL2618" s="309"/>
    </row>
    <row r="2619" spans="38:38">
      <c r="AL2619" s="309"/>
    </row>
    <row r="2620" spans="38:38">
      <c r="AL2620" s="309"/>
    </row>
    <row r="2621" spans="38:38">
      <c r="AL2621" s="309"/>
    </row>
    <row r="2622" spans="38:38">
      <c r="AL2622" s="309"/>
    </row>
    <row r="2623" spans="38:38">
      <c r="AL2623" s="309"/>
    </row>
    <row r="2624" spans="38:38">
      <c r="AL2624" s="309"/>
    </row>
    <row r="2625" spans="38:38">
      <c r="AL2625" s="309"/>
    </row>
    <row r="2626" spans="38:38">
      <c r="AL2626" s="309"/>
    </row>
    <row r="2627" spans="38:38">
      <c r="AL2627" s="309"/>
    </row>
    <row r="2628" spans="38:38">
      <c r="AL2628" s="309"/>
    </row>
    <row r="2629" spans="38:38">
      <c r="AL2629" s="309"/>
    </row>
    <row r="2630" spans="38:38">
      <c r="AL2630" s="309"/>
    </row>
    <row r="2631" spans="38:38">
      <c r="AL2631" s="309"/>
    </row>
    <row r="2632" spans="38:38">
      <c r="AL2632" s="309"/>
    </row>
    <row r="2633" spans="38:38">
      <c r="AL2633" s="309"/>
    </row>
    <row r="2634" spans="38:38">
      <c r="AL2634" s="309"/>
    </row>
    <row r="2635" spans="38:38">
      <c r="AL2635" s="309"/>
    </row>
    <row r="2636" spans="38:38">
      <c r="AL2636" s="309"/>
    </row>
    <row r="2637" spans="38:38">
      <c r="AL2637" s="309"/>
    </row>
    <row r="2638" spans="38:38">
      <c r="AL2638" s="309"/>
    </row>
    <row r="2639" spans="38:38">
      <c r="AL2639" s="309"/>
    </row>
    <row r="2640" spans="38:38">
      <c r="AL2640" s="309"/>
    </row>
    <row r="2641" spans="38:38">
      <c r="AL2641" s="309"/>
    </row>
    <row r="2642" spans="38:38">
      <c r="AL2642" s="309"/>
    </row>
    <row r="2643" spans="38:38">
      <c r="AL2643" s="309"/>
    </row>
    <row r="2644" spans="38:38">
      <c r="AL2644" s="309"/>
    </row>
    <row r="2645" spans="38:38">
      <c r="AL2645" s="309"/>
    </row>
    <row r="2646" spans="38:38">
      <c r="AL2646" s="309"/>
    </row>
    <row r="2647" spans="38:38">
      <c r="AL2647" s="309"/>
    </row>
    <row r="2648" spans="38:38">
      <c r="AL2648" s="309"/>
    </row>
    <row r="2649" spans="38:38">
      <c r="AL2649" s="309"/>
    </row>
    <row r="2650" spans="38:38">
      <c r="AL2650" s="309"/>
    </row>
    <row r="2651" spans="38:38">
      <c r="AL2651" s="309"/>
    </row>
    <row r="2652" spans="38:38">
      <c r="AL2652" s="309"/>
    </row>
    <row r="2653" spans="38:38">
      <c r="AL2653" s="309"/>
    </row>
    <row r="2654" spans="38:38">
      <c r="AL2654" s="309"/>
    </row>
    <row r="2655" spans="38:38">
      <c r="AL2655" s="309"/>
    </row>
    <row r="2656" spans="38:38">
      <c r="AL2656" s="309"/>
    </row>
    <row r="2657" spans="38:38">
      <c r="AL2657" s="309"/>
    </row>
    <row r="2658" spans="38:38">
      <c r="AL2658" s="309"/>
    </row>
    <row r="2659" spans="38:38">
      <c r="AL2659" s="309"/>
    </row>
    <row r="2660" spans="38:38">
      <c r="AL2660" s="309"/>
    </row>
    <row r="2661" spans="38:38">
      <c r="AL2661" s="309"/>
    </row>
    <row r="2662" spans="38:38">
      <c r="AL2662" s="309"/>
    </row>
    <row r="2663" spans="38:38">
      <c r="AL2663" s="309"/>
    </row>
    <row r="2664" spans="38:38">
      <c r="AL2664" s="309"/>
    </row>
    <row r="2665" spans="38:38">
      <c r="AL2665" s="309"/>
    </row>
    <row r="2666" spans="38:38">
      <c r="AL2666" s="309"/>
    </row>
    <row r="2667" spans="38:38">
      <c r="AL2667" s="309"/>
    </row>
    <row r="2668" spans="38:38">
      <c r="AL2668" s="309"/>
    </row>
    <row r="2669" spans="38:38">
      <c r="AL2669" s="309"/>
    </row>
    <row r="2670" spans="38:38">
      <c r="AL2670" s="309"/>
    </row>
    <row r="2671" spans="38:38">
      <c r="AL2671" s="309"/>
    </row>
    <row r="2672" spans="38:38">
      <c r="AL2672" s="309"/>
    </row>
    <row r="2673" spans="38:38">
      <c r="AL2673" s="309"/>
    </row>
    <row r="2674" spans="38:38">
      <c r="AL2674" s="309"/>
    </row>
    <row r="2675" spans="38:38">
      <c r="AL2675" s="309"/>
    </row>
    <row r="2676" spans="38:38">
      <c r="AL2676" s="309"/>
    </row>
    <row r="2677" spans="38:38">
      <c r="AL2677" s="309"/>
    </row>
    <row r="2678" spans="38:38">
      <c r="AL2678" s="309"/>
    </row>
    <row r="2679" spans="38:38">
      <c r="AL2679" s="309"/>
    </row>
    <row r="2680" spans="38:38">
      <c r="AL2680" s="309"/>
    </row>
    <row r="2681" spans="38:38">
      <c r="AL2681" s="309"/>
    </row>
    <row r="2682" spans="38:38">
      <c r="AL2682" s="309"/>
    </row>
    <row r="2683" spans="38:38">
      <c r="AL2683" s="309"/>
    </row>
    <row r="2684" spans="38:38">
      <c r="AL2684" s="309"/>
    </row>
    <row r="2685" spans="38:38">
      <c r="AL2685" s="309"/>
    </row>
    <row r="2686" spans="38:38">
      <c r="AL2686" s="309"/>
    </row>
    <row r="2687" spans="38:38">
      <c r="AL2687" s="309"/>
    </row>
    <row r="2688" spans="38:38">
      <c r="AL2688" s="309"/>
    </row>
    <row r="2689" spans="38:38">
      <c r="AL2689" s="309"/>
    </row>
    <row r="2690" spans="38:38">
      <c r="AL2690" s="309"/>
    </row>
    <row r="2691" spans="38:38">
      <c r="AL2691" s="309"/>
    </row>
    <row r="2692" spans="38:38">
      <c r="AL2692" s="309"/>
    </row>
    <row r="2693" spans="38:38">
      <c r="AL2693" s="309"/>
    </row>
    <row r="2694" spans="38:38">
      <c r="AL2694" s="309"/>
    </row>
    <row r="2695" spans="38:38">
      <c r="AL2695" s="309"/>
    </row>
    <row r="2696" spans="38:38">
      <c r="AL2696" s="309"/>
    </row>
    <row r="2697" spans="38:38">
      <c r="AL2697" s="309"/>
    </row>
    <row r="2698" spans="38:38">
      <c r="AL2698" s="309"/>
    </row>
    <row r="2699" spans="38:38">
      <c r="AL2699" s="309"/>
    </row>
    <row r="2700" spans="38:38">
      <c r="AL2700" s="309"/>
    </row>
    <row r="2701" spans="38:38">
      <c r="AL2701" s="309"/>
    </row>
    <row r="2702" spans="38:38">
      <c r="AL2702" s="309"/>
    </row>
    <row r="2703" spans="38:38">
      <c r="AL2703" s="309"/>
    </row>
    <row r="2704" spans="38:38">
      <c r="AL2704" s="309"/>
    </row>
    <row r="2705" spans="38:38">
      <c r="AL2705" s="309"/>
    </row>
    <row r="2706" spans="38:38">
      <c r="AL2706" s="309"/>
    </row>
    <row r="2707" spans="38:38">
      <c r="AL2707" s="309"/>
    </row>
    <row r="2708" spans="38:38">
      <c r="AL2708" s="309"/>
    </row>
    <row r="2709" spans="38:38">
      <c r="AL2709" s="309"/>
    </row>
    <row r="2710" spans="38:38">
      <c r="AL2710" s="309"/>
    </row>
    <row r="2711" spans="38:38">
      <c r="AL2711" s="309"/>
    </row>
    <row r="2712" spans="38:38">
      <c r="AL2712" s="309"/>
    </row>
    <row r="2713" spans="38:38">
      <c r="AL2713" s="309"/>
    </row>
    <row r="2714" spans="38:38">
      <c r="AL2714" s="309"/>
    </row>
    <row r="2715" spans="38:38">
      <c r="AL2715" s="309"/>
    </row>
    <row r="2716" spans="38:38">
      <c r="AL2716" s="309"/>
    </row>
    <row r="2717" spans="38:38">
      <c r="AL2717" s="309"/>
    </row>
    <row r="2718" spans="38:38">
      <c r="AL2718" s="309"/>
    </row>
    <row r="2719" spans="38:38">
      <c r="AL2719" s="309"/>
    </row>
    <row r="2720" spans="38:38">
      <c r="AL2720" s="309"/>
    </row>
    <row r="2721" spans="38:38">
      <c r="AL2721" s="309"/>
    </row>
    <row r="2722" spans="38:38">
      <c r="AL2722" s="309"/>
    </row>
    <row r="2723" spans="38:38">
      <c r="AL2723" s="309"/>
    </row>
    <row r="2724" spans="38:38">
      <c r="AL2724" s="309"/>
    </row>
    <row r="2725" spans="38:38">
      <c r="AL2725" s="309"/>
    </row>
    <row r="2726" spans="38:38">
      <c r="AL2726" s="309"/>
    </row>
    <row r="2727" spans="38:38">
      <c r="AL2727" s="309"/>
    </row>
    <row r="2728" spans="38:38">
      <c r="AL2728" s="309"/>
    </row>
    <row r="2729" spans="38:38">
      <c r="AL2729" s="309"/>
    </row>
    <row r="2730" spans="38:38">
      <c r="AL2730" s="309"/>
    </row>
    <row r="2731" spans="38:38">
      <c r="AL2731" s="309"/>
    </row>
    <row r="2732" spans="38:38">
      <c r="AL2732" s="309"/>
    </row>
    <row r="2733" spans="38:38">
      <c r="AL2733" s="309"/>
    </row>
    <row r="2734" spans="38:38">
      <c r="AL2734" s="309"/>
    </row>
    <row r="2735" spans="38:38">
      <c r="AL2735" s="309"/>
    </row>
    <row r="2736" spans="38:38">
      <c r="AL2736" s="309"/>
    </row>
    <row r="2737" spans="38:38">
      <c r="AL2737" s="309"/>
    </row>
    <row r="2738" spans="38:38">
      <c r="AL2738" s="309"/>
    </row>
    <row r="2739" spans="38:38">
      <c r="AL2739" s="309"/>
    </row>
    <row r="2740" spans="38:38">
      <c r="AL2740" s="309"/>
    </row>
    <row r="2741" spans="38:38">
      <c r="AL2741" s="309"/>
    </row>
    <row r="2742" spans="38:38">
      <c r="AL2742" s="309"/>
    </row>
    <row r="2743" spans="38:38">
      <c r="AL2743" s="309"/>
    </row>
    <row r="2744" spans="38:38">
      <c r="AL2744" s="309"/>
    </row>
    <row r="2745" spans="38:38">
      <c r="AL2745" s="309"/>
    </row>
    <row r="2746" spans="38:38">
      <c r="AL2746" s="309"/>
    </row>
    <row r="2747" spans="38:38">
      <c r="AL2747" s="309"/>
    </row>
    <row r="2748" spans="38:38">
      <c r="AL2748" s="309"/>
    </row>
    <row r="2749" spans="38:38">
      <c r="AL2749" s="309"/>
    </row>
    <row r="2750" spans="38:38">
      <c r="AL2750" s="309"/>
    </row>
    <row r="2751" spans="38:38">
      <c r="AL2751" s="309"/>
    </row>
    <row r="2752" spans="38:38">
      <c r="AL2752" s="309"/>
    </row>
    <row r="2753" spans="38:38">
      <c r="AL2753" s="309"/>
    </row>
    <row r="2754" spans="38:38">
      <c r="AL2754" s="309"/>
    </row>
    <row r="2755" spans="38:38">
      <c r="AL2755" s="309"/>
    </row>
    <row r="2756" spans="38:38">
      <c r="AL2756" s="309"/>
    </row>
    <row r="2757" spans="38:38">
      <c r="AL2757" s="309"/>
    </row>
    <row r="2758" spans="38:38">
      <c r="AL2758" s="309"/>
    </row>
    <row r="2759" spans="38:38">
      <c r="AL2759" s="309"/>
    </row>
    <row r="2760" spans="38:38">
      <c r="AL2760" s="309"/>
    </row>
    <row r="2761" spans="38:38">
      <c r="AL2761" s="309"/>
    </row>
    <row r="2762" spans="38:38">
      <c r="AL2762" s="309"/>
    </row>
    <row r="2763" spans="38:38">
      <c r="AL2763" s="309"/>
    </row>
    <row r="2764" spans="38:38">
      <c r="AL2764" s="309"/>
    </row>
    <row r="2765" spans="38:38">
      <c r="AL2765" s="309"/>
    </row>
    <row r="2766" spans="38:38">
      <c r="AL2766" s="309"/>
    </row>
    <row r="2767" spans="38:38">
      <c r="AL2767" s="309"/>
    </row>
    <row r="2768" spans="38:38">
      <c r="AL2768" s="309"/>
    </row>
    <row r="2769" spans="38:38">
      <c r="AL2769" s="309"/>
    </row>
    <row r="2770" spans="38:38">
      <c r="AL2770" s="309"/>
    </row>
    <row r="2771" spans="38:38">
      <c r="AL2771" s="309"/>
    </row>
    <row r="2772" spans="38:38">
      <c r="AL2772" s="309"/>
    </row>
    <row r="2773" spans="38:38">
      <c r="AL2773" s="309"/>
    </row>
    <row r="2774" spans="38:38">
      <c r="AL2774" s="309"/>
    </row>
    <row r="2775" spans="38:38">
      <c r="AL2775" s="309"/>
    </row>
    <row r="2776" spans="38:38">
      <c r="AL2776" s="309"/>
    </row>
    <row r="2777" spans="38:38">
      <c r="AL2777" s="309"/>
    </row>
    <row r="2778" spans="38:38">
      <c r="AL2778" s="309"/>
    </row>
    <row r="2779" spans="38:38">
      <c r="AL2779" s="309"/>
    </row>
    <row r="2780" spans="38:38">
      <c r="AL2780" s="309"/>
    </row>
    <row r="2781" spans="38:38">
      <c r="AL2781" s="309"/>
    </row>
    <row r="2782" spans="38:38">
      <c r="AL2782" s="309"/>
    </row>
    <row r="2783" spans="38:38">
      <c r="AL2783" s="309"/>
    </row>
    <row r="2784" spans="38:38">
      <c r="AL2784" s="309"/>
    </row>
    <row r="2785" spans="38:38">
      <c r="AL2785" s="309"/>
    </row>
    <row r="2786" spans="38:38">
      <c r="AL2786" s="309"/>
    </row>
    <row r="2787" spans="38:38">
      <c r="AL2787" s="309"/>
    </row>
    <row r="2788" spans="38:38">
      <c r="AL2788" s="309"/>
    </row>
    <row r="2789" spans="38:38">
      <c r="AL2789" s="309"/>
    </row>
    <row r="2790" spans="38:38">
      <c r="AL2790" s="309"/>
    </row>
    <row r="2791" spans="38:38">
      <c r="AL2791" s="309"/>
    </row>
    <row r="2792" spans="38:38">
      <c r="AL2792" s="309"/>
    </row>
    <row r="2793" spans="38:38">
      <c r="AL2793" s="309"/>
    </row>
    <row r="2794" spans="38:38">
      <c r="AL2794" s="309"/>
    </row>
    <row r="2795" spans="38:38">
      <c r="AL2795" s="309"/>
    </row>
    <row r="2796" spans="38:38">
      <c r="AL2796" s="309"/>
    </row>
    <row r="2797" spans="38:38">
      <c r="AL2797" s="309"/>
    </row>
    <row r="2798" spans="38:38">
      <c r="AL2798" s="309"/>
    </row>
    <row r="2799" spans="38:38">
      <c r="AL2799" s="309"/>
    </row>
    <row r="2800" spans="38:38">
      <c r="AL2800" s="309"/>
    </row>
    <row r="2801" spans="38:38">
      <c r="AL2801" s="309"/>
    </row>
    <row r="2802" spans="38:38">
      <c r="AL2802" s="309"/>
    </row>
    <row r="2803" spans="38:38">
      <c r="AL2803" s="309"/>
    </row>
    <row r="2804" spans="38:38">
      <c r="AL2804" s="309"/>
    </row>
    <row r="2805" spans="38:38">
      <c r="AL2805" s="309"/>
    </row>
    <row r="2806" spans="38:38">
      <c r="AL2806" s="309"/>
    </row>
    <row r="2807" spans="38:38">
      <c r="AL2807" s="309"/>
    </row>
    <row r="2808" spans="38:38">
      <c r="AL2808" s="309"/>
    </row>
    <row r="2809" spans="38:38">
      <c r="AL2809" s="309"/>
    </row>
    <row r="2810" spans="38:38">
      <c r="AL2810" s="309"/>
    </row>
    <row r="2811" spans="38:38">
      <c r="AL2811" s="309"/>
    </row>
    <row r="2812" spans="38:38">
      <c r="AL2812" s="309"/>
    </row>
    <row r="2813" spans="38:38">
      <c r="AL2813" s="309"/>
    </row>
    <row r="2814" spans="38:38">
      <c r="AL2814" s="309"/>
    </row>
    <row r="2815" spans="38:38">
      <c r="AL2815" s="309"/>
    </row>
    <row r="2816" spans="38:38">
      <c r="AL2816" s="309"/>
    </row>
    <row r="2817" spans="38:38">
      <c r="AL2817" s="309"/>
    </row>
    <row r="2818" spans="38:38">
      <c r="AL2818" s="309"/>
    </row>
    <row r="2819" spans="38:38">
      <c r="AL2819" s="309"/>
    </row>
    <row r="2820" spans="38:38">
      <c r="AL2820" s="309"/>
    </row>
    <row r="2821" spans="38:38">
      <c r="AL2821" s="309"/>
    </row>
    <row r="2822" spans="38:38">
      <c r="AL2822" s="309"/>
    </row>
    <row r="2823" spans="38:38">
      <c r="AL2823" s="309"/>
    </row>
    <row r="2824" spans="38:38">
      <c r="AL2824" s="309"/>
    </row>
    <row r="2825" spans="38:38">
      <c r="AL2825" s="309"/>
    </row>
    <row r="2826" spans="38:38">
      <c r="AL2826" s="309"/>
    </row>
    <row r="2827" spans="38:38">
      <c r="AL2827" s="309"/>
    </row>
    <row r="2828" spans="38:38">
      <c r="AL2828" s="309"/>
    </row>
    <row r="2829" spans="38:38">
      <c r="AL2829" s="309"/>
    </row>
    <row r="2830" spans="38:38">
      <c r="AL2830" s="309"/>
    </row>
    <row r="2831" spans="38:38">
      <c r="AL2831" s="309"/>
    </row>
    <row r="2832" spans="38:38">
      <c r="AL2832" s="309"/>
    </row>
    <row r="2833" spans="38:38">
      <c r="AL2833" s="309"/>
    </row>
    <row r="2834" spans="38:38">
      <c r="AL2834" s="309"/>
    </row>
    <row r="2835" spans="38:38">
      <c r="AL2835" s="309"/>
    </row>
    <row r="2836" spans="38:38">
      <c r="AL2836" s="309"/>
    </row>
    <row r="2837" spans="38:38">
      <c r="AL2837" s="309"/>
    </row>
    <row r="2838" spans="38:38">
      <c r="AL2838" s="309"/>
    </row>
    <row r="2839" spans="38:38">
      <c r="AL2839" s="309"/>
    </row>
    <row r="2840" spans="38:38">
      <c r="AL2840" s="309"/>
    </row>
    <row r="2841" spans="38:38">
      <c r="AL2841" s="309"/>
    </row>
    <row r="2842" spans="38:38">
      <c r="AL2842" s="309"/>
    </row>
    <row r="2843" spans="38:38">
      <c r="AL2843" s="309"/>
    </row>
    <row r="2844" spans="38:38">
      <c r="AL2844" s="309"/>
    </row>
    <row r="2845" spans="38:38">
      <c r="AL2845" s="309"/>
    </row>
    <row r="2846" spans="38:38">
      <c r="AL2846" s="309"/>
    </row>
    <row r="2847" spans="38:38">
      <c r="AL2847" s="309"/>
    </row>
    <row r="2848" spans="38:38">
      <c r="AL2848" s="309"/>
    </row>
    <row r="2849" spans="38:38">
      <c r="AL2849" s="309"/>
    </row>
    <row r="2850" spans="38:38">
      <c r="AL2850" s="309"/>
    </row>
    <row r="2851" spans="38:38">
      <c r="AL2851" s="309"/>
    </row>
    <row r="2852" spans="38:38">
      <c r="AL2852" s="309"/>
    </row>
    <row r="2853" spans="38:38">
      <c r="AL2853" s="309"/>
    </row>
    <row r="2854" spans="38:38">
      <c r="AL2854" s="309"/>
    </row>
    <row r="2855" spans="38:38">
      <c r="AL2855" s="309"/>
    </row>
    <row r="2856" spans="38:38">
      <c r="AL2856" s="309"/>
    </row>
    <row r="2857" spans="38:38">
      <c r="AL2857" s="309"/>
    </row>
    <row r="2858" spans="38:38">
      <c r="AL2858" s="309"/>
    </row>
    <row r="2859" spans="38:38">
      <c r="AL2859" s="309"/>
    </row>
    <row r="2860" spans="38:38">
      <c r="AL2860" s="309"/>
    </row>
    <row r="2861" spans="38:38">
      <c r="AL2861" s="309"/>
    </row>
    <row r="2862" spans="38:38">
      <c r="AL2862" s="309"/>
    </row>
    <row r="2863" spans="38:38">
      <c r="AL2863" s="309"/>
    </row>
    <row r="2864" spans="38:38">
      <c r="AL2864" s="309"/>
    </row>
    <row r="2865" spans="38:38">
      <c r="AL2865" s="309"/>
    </row>
    <row r="2866" spans="38:38">
      <c r="AL2866" s="309"/>
    </row>
    <row r="2867" spans="38:38">
      <c r="AL2867" s="309"/>
    </row>
    <row r="2868" spans="38:38">
      <c r="AL2868" s="309"/>
    </row>
    <row r="2869" spans="38:38">
      <c r="AL2869" s="309"/>
    </row>
    <row r="2870" spans="38:38">
      <c r="AL2870" s="309"/>
    </row>
    <row r="2871" spans="38:38">
      <c r="AL2871" s="309"/>
    </row>
    <row r="2872" spans="38:38">
      <c r="AL2872" s="309"/>
    </row>
    <row r="2873" spans="38:38">
      <c r="AL2873" s="309"/>
    </row>
    <row r="2874" spans="38:38">
      <c r="AL2874" s="309"/>
    </row>
    <row r="2875" spans="38:38">
      <c r="AL2875" s="309"/>
    </row>
    <row r="2876" spans="38:38">
      <c r="AL2876" s="309"/>
    </row>
    <row r="2877" spans="38:38">
      <c r="AL2877" s="309"/>
    </row>
    <row r="2878" spans="38:38">
      <c r="AL2878" s="309"/>
    </row>
    <row r="2879" spans="38:38">
      <c r="AL2879" s="309"/>
    </row>
    <row r="2880" spans="38:38">
      <c r="AL2880" s="309"/>
    </row>
    <row r="2881" spans="38:38">
      <c r="AL2881" s="309"/>
    </row>
    <row r="2882" spans="38:38">
      <c r="AL2882" s="309"/>
    </row>
    <row r="2883" spans="38:38">
      <c r="AL2883" s="309"/>
    </row>
    <row r="2884" spans="38:38">
      <c r="AL2884" s="309"/>
    </row>
    <row r="2885" spans="38:38">
      <c r="AL2885" s="309"/>
    </row>
    <row r="2886" spans="38:38">
      <c r="AL2886" s="309"/>
    </row>
    <row r="2887" spans="38:38">
      <c r="AL2887" s="309"/>
    </row>
    <row r="2888" spans="38:38">
      <c r="AL2888" s="309"/>
    </row>
    <row r="2889" spans="38:38">
      <c r="AL2889" s="309"/>
    </row>
    <row r="2890" spans="38:38">
      <c r="AL2890" s="309"/>
    </row>
    <row r="2891" spans="38:38">
      <c r="AL2891" s="309"/>
    </row>
    <row r="2892" spans="38:38">
      <c r="AL2892" s="309"/>
    </row>
    <row r="2893" spans="38:38">
      <c r="AL2893" s="309"/>
    </row>
    <row r="2894" spans="38:38">
      <c r="AL2894" s="309"/>
    </row>
    <row r="2895" spans="38:38">
      <c r="AL2895" s="309"/>
    </row>
    <row r="2896" spans="38:38">
      <c r="AL2896" s="309"/>
    </row>
    <row r="2897" spans="38:38">
      <c r="AL2897" s="309"/>
    </row>
    <row r="2898" spans="38:38">
      <c r="AL2898" s="309"/>
    </row>
    <row r="2899" spans="38:38">
      <c r="AL2899" s="309"/>
    </row>
    <row r="2900" spans="38:38">
      <c r="AL2900" s="309"/>
    </row>
    <row r="2901" spans="38:38">
      <c r="AL2901" s="309"/>
    </row>
    <row r="2902" spans="38:38">
      <c r="AL2902" s="309"/>
    </row>
    <row r="2903" spans="38:38">
      <c r="AL2903" s="309"/>
    </row>
    <row r="2904" spans="38:38">
      <c r="AL2904" s="309"/>
    </row>
    <row r="2905" spans="38:38">
      <c r="AL2905" s="309"/>
    </row>
    <row r="2906" spans="38:38">
      <c r="AL2906" s="309"/>
    </row>
    <row r="2907" spans="38:38">
      <c r="AL2907" s="309"/>
    </row>
    <row r="2908" spans="38:38">
      <c r="AL2908" s="309"/>
    </row>
    <row r="2909" spans="38:38">
      <c r="AL2909" s="309"/>
    </row>
    <row r="2910" spans="38:38">
      <c r="AL2910" s="309"/>
    </row>
    <row r="2911" spans="38:38">
      <c r="AL2911" s="309"/>
    </row>
    <row r="2912" spans="38:38">
      <c r="AL2912" s="309"/>
    </row>
    <row r="2913" spans="38:38">
      <c r="AL2913" s="309"/>
    </row>
    <row r="2914" spans="38:38">
      <c r="AL2914" s="309"/>
    </row>
    <row r="2915" spans="38:38">
      <c r="AL2915" s="309"/>
    </row>
    <row r="2916" spans="38:38">
      <c r="AL2916" s="309"/>
    </row>
    <row r="2917" spans="38:38">
      <c r="AL2917" s="309"/>
    </row>
    <row r="2918" spans="38:38">
      <c r="AL2918" s="309"/>
    </row>
    <row r="2919" spans="38:38">
      <c r="AL2919" s="309"/>
    </row>
    <row r="2920" spans="38:38">
      <c r="AL2920" s="309"/>
    </row>
    <row r="2921" spans="38:38">
      <c r="AL2921" s="309"/>
    </row>
    <row r="2922" spans="38:38">
      <c r="AL2922" s="309"/>
    </row>
    <row r="2923" spans="38:38">
      <c r="AL2923" s="309"/>
    </row>
    <row r="2924" spans="38:38">
      <c r="AL2924" s="309"/>
    </row>
    <row r="2925" spans="38:38">
      <c r="AL2925" s="309"/>
    </row>
    <row r="2926" spans="38:38">
      <c r="AL2926" s="309"/>
    </row>
    <row r="2927" spans="38:38">
      <c r="AL2927" s="309"/>
    </row>
    <row r="2928" spans="38:38">
      <c r="AL2928" s="309"/>
    </row>
    <row r="2929" spans="38:38">
      <c r="AL2929" s="309"/>
    </row>
    <row r="2930" spans="38:38">
      <c r="AL2930" s="309"/>
    </row>
    <row r="2931" spans="38:38">
      <c r="AL2931" s="309"/>
    </row>
    <row r="2932" spans="38:38">
      <c r="AL2932" s="309"/>
    </row>
    <row r="2933" spans="38:38">
      <c r="AL2933" s="309"/>
    </row>
    <row r="2934" spans="38:38">
      <c r="AL2934" s="309"/>
    </row>
    <row r="2935" spans="38:38">
      <c r="AL2935" s="309"/>
    </row>
    <row r="2936" spans="38:38">
      <c r="AL2936" s="309"/>
    </row>
    <row r="2937" spans="38:38">
      <c r="AL2937" s="309"/>
    </row>
    <row r="2938" spans="38:38">
      <c r="AL2938" s="309"/>
    </row>
    <row r="2939" spans="38:38">
      <c r="AL2939" s="309"/>
    </row>
    <row r="2940" spans="38:38">
      <c r="AL2940" s="309"/>
    </row>
    <row r="2941" spans="38:38">
      <c r="AL2941" s="309"/>
    </row>
    <row r="2942" spans="38:38">
      <c r="AL2942" s="309"/>
    </row>
    <row r="2943" spans="38:38">
      <c r="AL2943" s="309"/>
    </row>
    <row r="2944" spans="38:38">
      <c r="AL2944" s="309"/>
    </row>
    <row r="2945" spans="38:38">
      <c r="AL2945" s="309"/>
    </row>
    <row r="2946" spans="38:38">
      <c r="AL2946" s="309"/>
    </row>
    <row r="2947" spans="38:38">
      <c r="AL2947" s="309"/>
    </row>
    <row r="2948" spans="38:38">
      <c r="AL2948" s="309"/>
    </row>
    <row r="2949" spans="38:38">
      <c r="AL2949" s="309"/>
    </row>
    <row r="2950" spans="38:38">
      <c r="AL2950" s="309"/>
    </row>
    <row r="2951" spans="38:38">
      <c r="AL2951" s="309"/>
    </row>
    <row r="2952" spans="38:38">
      <c r="AL2952" s="309"/>
    </row>
    <row r="2953" spans="38:38">
      <c r="AL2953" s="309"/>
    </row>
    <row r="2954" spans="38:38">
      <c r="AL2954" s="309"/>
    </row>
    <row r="2955" spans="38:38">
      <c r="AL2955" s="309"/>
    </row>
    <row r="2956" spans="38:38">
      <c r="AL2956" s="309"/>
    </row>
    <row r="2957" spans="38:38">
      <c r="AL2957" s="309"/>
    </row>
    <row r="2958" spans="38:38">
      <c r="AL2958" s="309"/>
    </row>
    <row r="2959" spans="38:38">
      <c r="AL2959" s="309"/>
    </row>
    <row r="2960" spans="38:38">
      <c r="AL2960" s="309"/>
    </row>
    <row r="2961" spans="38:38">
      <c r="AL2961" s="309"/>
    </row>
    <row r="2962" spans="38:38">
      <c r="AL2962" s="309"/>
    </row>
    <row r="2963" spans="38:38">
      <c r="AL2963" s="309"/>
    </row>
    <row r="2964" spans="38:38">
      <c r="AL2964" s="309"/>
    </row>
    <row r="2965" spans="38:38">
      <c r="AL2965" s="309"/>
    </row>
    <row r="2966" spans="38:38">
      <c r="AL2966" s="309"/>
    </row>
    <row r="2967" spans="38:38">
      <c r="AL2967" s="309"/>
    </row>
    <row r="2968" spans="38:38">
      <c r="AL2968" s="309"/>
    </row>
    <row r="2969" spans="38:38">
      <c r="AL2969" s="309"/>
    </row>
    <row r="2970" spans="38:38">
      <c r="AL2970" s="309"/>
    </row>
    <row r="2971" spans="38:38">
      <c r="AL2971" s="309"/>
    </row>
    <row r="2972" spans="38:38">
      <c r="AL2972" s="309"/>
    </row>
    <row r="2973" spans="38:38">
      <c r="AL2973" s="309"/>
    </row>
    <row r="2974" spans="38:38">
      <c r="AL2974" s="309"/>
    </row>
    <row r="2975" spans="38:38">
      <c r="AL2975" s="309"/>
    </row>
    <row r="2976" spans="38:38">
      <c r="AL2976" s="309"/>
    </row>
    <row r="2977" spans="38:38">
      <c r="AL2977" s="309"/>
    </row>
    <row r="2978" spans="38:38">
      <c r="AL2978" s="309"/>
    </row>
    <row r="2979" spans="38:38">
      <c r="AL2979" s="309"/>
    </row>
    <row r="2980" spans="38:38">
      <c r="AL2980" s="309"/>
    </row>
    <row r="2981" spans="38:38">
      <c r="AL2981" s="309"/>
    </row>
    <row r="2982" spans="38:38">
      <c r="AL2982" s="309"/>
    </row>
    <row r="2983" spans="38:38">
      <c r="AL2983" s="309"/>
    </row>
    <row r="2984" spans="38:38">
      <c r="AL2984" s="309"/>
    </row>
    <row r="2985" spans="38:38">
      <c r="AL2985" s="309"/>
    </row>
    <row r="2986" spans="38:38">
      <c r="AL2986" s="309"/>
    </row>
    <row r="2987" spans="38:38">
      <c r="AL2987" s="309"/>
    </row>
    <row r="2988" spans="38:38">
      <c r="AL2988" s="309"/>
    </row>
    <row r="2989" spans="38:38">
      <c r="AL2989" s="309"/>
    </row>
    <row r="2990" spans="38:38">
      <c r="AL2990" s="309"/>
    </row>
    <row r="2991" spans="38:38">
      <c r="AL2991" s="309"/>
    </row>
    <row r="2992" spans="38:38">
      <c r="AL2992" s="309"/>
    </row>
    <row r="2993" spans="38:38">
      <c r="AL2993" s="309"/>
    </row>
    <row r="2994" spans="38:38">
      <c r="AL2994" s="309"/>
    </row>
    <row r="2995" spans="38:38">
      <c r="AL2995" s="309"/>
    </row>
    <row r="2996" spans="38:38">
      <c r="AL2996" s="309"/>
    </row>
    <row r="2997" spans="38:38">
      <c r="AL2997" s="309"/>
    </row>
    <row r="2998" spans="38:38">
      <c r="AL2998" s="309"/>
    </row>
    <row r="2999" spans="38:38">
      <c r="AL2999" s="309"/>
    </row>
    <row r="3000" spans="38:38">
      <c r="AL3000" s="309"/>
    </row>
    <row r="3001" spans="38:38">
      <c r="AL3001" s="309"/>
    </row>
    <row r="3002" spans="38:38">
      <c r="AL3002" s="309"/>
    </row>
    <row r="3003" spans="38:38">
      <c r="AL3003" s="309"/>
    </row>
    <row r="3004" spans="38:38">
      <c r="AL3004" s="309"/>
    </row>
    <row r="3005" spans="38:38">
      <c r="AL3005" s="309"/>
    </row>
    <row r="3006" spans="38:38">
      <c r="AL3006" s="309"/>
    </row>
    <row r="3007" spans="38:38">
      <c r="AL3007" s="309"/>
    </row>
    <row r="3008" spans="38:38">
      <c r="AL3008" s="309"/>
    </row>
    <row r="3009" spans="38:38">
      <c r="AL3009" s="309"/>
    </row>
    <row r="3010" spans="38:38">
      <c r="AL3010" s="309"/>
    </row>
    <row r="3011" spans="38:38">
      <c r="AL3011" s="309"/>
    </row>
    <row r="3012" spans="38:38">
      <c r="AL3012" s="309"/>
    </row>
    <row r="3013" spans="38:38">
      <c r="AL3013" s="309"/>
    </row>
    <row r="3014" spans="38:38">
      <c r="AL3014" s="309"/>
    </row>
    <row r="3015" spans="38:38">
      <c r="AL3015" s="309"/>
    </row>
    <row r="3016" spans="38:38">
      <c r="AL3016" s="309"/>
    </row>
    <row r="3017" spans="38:38">
      <c r="AL3017" s="309"/>
    </row>
    <row r="3018" spans="38:38">
      <c r="AL3018" s="309"/>
    </row>
    <row r="3019" spans="38:38">
      <c r="AL3019" s="309"/>
    </row>
    <row r="3020" spans="38:38">
      <c r="AL3020" s="309"/>
    </row>
    <row r="3021" spans="38:38">
      <c r="AL3021" s="309"/>
    </row>
    <row r="3022" spans="38:38">
      <c r="AL3022" s="309"/>
    </row>
    <row r="3023" spans="38:38">
      <c r="AL3023" s="309"/>
    </row>
    <row r="3024" spans="38:38">
      <c r="AL3024" s="309"/>
    </row>
    <row r="3025" spans="38:38">
      <c r="AL3025" s="309"/>
    </row>
    <row r="3026" spans="38:38">
      <c r="AL3026" s="309"/>
    </row>
    <row r="3027" spans="38:38">
      <c r="AL3027" s="309"/>
    </row>
    <row r="3028" spans="38:38">
      <c r="AL3028" s="309"/>
    </row>
    <row r="3029" spans="38:38">
      <c r="AL3029" s="309"/>
    </row>
    <row r="3030" spans="38:38">
      <c r="AL3030" s="309"/>
    </row>
    <row r="3031" spans="38:38">
      <c r="AL3031" s="309"/>
    </row>
    <row r="3032" spans="38:38">
      <c r="AL3032" s="309"/>
    </row>
    <row r="3033" spans="38:38">
      <c r="AL3033" s="309"/>
    </row>
    <row r="3034" spans="38:38">
      <c r="AL3034" s="309"/>
    </row>
    <row r="3035" spans="38:38">
      <c r="AL3035" s="309"/>
    </row>
    <row r="3036" spans="38:38">
      <c r="AL3036" s="309"/>
    </row>
    <row r="3037" spans="38:38">
      <c r="AL3037" s="309"/>
    </row>
    <row r="3038" spans="38:38">
      <c r="AL3038" s="309"/>
    </row>
    <row r="3039" spans="38:38">
      <c r="AL3039" s="309"/>
    </row>
    <row r="3040" spans="38:38">
      <c r="AL3040" s="309"/>
    </row>
    <row r="3041" spans="38:38">
      <c r="AL3041" s="309"/>
    </row>
    <row r="3042" spans="38:38">
      <c r="AL3042" s="309"/>
    </row>
    <row r="3043" spans="38:38">
      <c r="AL3043" s="309"/>
    </row>
    <row r="3044" spans="38:38">
      <c r="AL3044" s="309"/>
    </row>
    <row r="3045" spans="38:38">
      <c r="AL3045" s="309"/>
    </row>
    <row r="3046" spans="38:38">
      <c r="AL3046" s="309"/>
    </row>
    <row r="3047" spans="38:38">
      <c r="AL3047" s="309"/>
    </row>
    <row r="3048" spans="38:38">
      <c r="AL3048" s="309"/>
    </row>
    <row r="3049" spans="38:38">
      <c r="AL3049" s="309"/>
    </row>
    <row r="3050" spans="38:38">
      <c r="AL3050" s="309"/>
    </row>
    <row r="3051" spans="38:38">
      <c r="AL3051" s="309"/>
    </row>
    <row r="3052" spans="38:38">
      <c r="AL3052" s="309"/>
    </row>
    <row r="3053" spans="38:38">
      <c r="AL3053" s="309"/>
    </row>
    <row r="3054" spans="38:38">
      <c r="AL3054" s="309"/>
    </row>
    <row r="3055" spans="38:38">
      <c r="AL3055" s="309"/>
    </row>
    <row r="3056" spans="38:38">
      <c r="AL3056" s="309"/>
    </row>
    <row r="3057" spans="38:38">
      <c r="AL3057" s="309"/>
    </row>
    <row r="3058" spans="38:38">
      <c r="AL3058" s="309"/>
    </row>
    <row r="3059" spans="38:38">
      <c r="AL3059" s="309"/>
    </row>
    <row r="3060" spans="38:38">
      <c r="AL3060" s="309"/>
    </row>
    <row r="3061" spans="38:38">
      <c r="AL3061" s="309"/>
    </row>
    <row r="3062" spans="38:38">
      <c r="AL3062" s="309"/>
    </row>
    <row r="3063" spans="38:38">
      <c r="AL3063" s="309"/>
    </row>
    <row r="3064" spans="38:38">
      <c r="AL3064" s="309"/>
    </row>
    <row r="3065" spans="38:38">
      <c r="AL3065" s="309"/>
    </row>
    <row r="3066" spans="38:38">
      <c r="AL3066" s="309"/>
    </row>
    <row r="3067" spans="38:38">
      <c r="AL3067" s="309"/>
    </row>
    <row r="3068" spans="38:38">
      <c r="AL3068" s="309"/>
    </row>
    <row r="3069" spans="38:38">
      <c r="AL3069" s="309"/>
    </row>
    <row r="3070" spans="38:38">
      <c r="AL3070" s="309"/>
    </row>
    <row r="3071" spans="38:38">
      <c r="AL3071" s="309"/>
    </row>
    <row r="3072" spans="38:38">
      <c r="AL3072" s="309"/>
    </row>
    <row r="3073" spans="38:38">
      <c r="AL3073" s="309"/>
    </row>
    <row r="3074" spans="38:38">
      <c r="AL3074" s="309"/>
    </row>
    <row r="3075" spans="38:38">
      <c r="AL3075" s="309"/>
    </row>
    <row r="3076" spans="38:38">
      <c r="AL3076" s="309"/>
    </row>
    <row r="3077" spans="38:38">
      <c r="AL3077" s="309"/>
    </row>
    <row r="3078" spans="38:38">
      <c r="AL3078" s="309"/>
    </row>
    <row r="3079" spans="38:38">
      <c r="AL3079" s="309"/>
    </row>
    <row r="3080" spans="38:38">
      <c r="AL3080" s="309"/>
    </row>
    <row r="3081" spans="38:38">
      <c r="AL3081" s="309"/>
    </row>
    <row r="3082" spans="38:38">
      <c r="AL3082" s="309"/>
    </row>
    <row r="3083" spans="38:38">
      <c r="AL3083" s="309"/>
    </row>
    <row r="3084" spans="38:38">
      <c r="AL3084" s="309"/>
    </row>
    <row r="3085" spans="38:38">
      <c r="AL3085" s="309"/>
    </row>
    <row r="3086" spans="38:38">
      <c r="AL3086" s="309"/>
    </row>
    <row r="3087" spans="38:38">
      <c r="AL3087" s="309"/>
    </row>
    <row r="3088" spans="38:38">
      <c r="AL3088" s="309"/>
    </row>
    <row r="3089" spans="38:38">
      <c r="AL3089" s="309"/>
    </row>
    <row r="3090" spans="38:38">
      <c r="AL3090" s="309"/>
    </row>
    <row r="3091" spans="38:38">
      <c r="AL3091" s="309"/>
    </row>
    <row r="3092" spans="38:38">
      <c r="AL3092" s="309"/>
    </row>
    <row r="3093" spans="38:38">
      <c r="AL3093" s="309"/>
    </row>
    <row r="3094" spans="38:38">
      <c r="AL3094" s="309"/>
    </row>
    <row r="3095" spans="38:38">
      <c r="AL3095" s="309"/>
    </row>
    <row r="3096" spans="38:38">
      <c r="AL3096" s="309"/>
    </row>
    <row r="3097" spans="38:38">
      <c r="AL3097" s="309"/>
    </row>
    <row r="3098" spans="38:38">
      <c r="AL3098" s="309"/>
    </row>
    <row r="3099" spans="38:38">
      <c r="AL3099" s="309"/>
    </row>
    <row r="3100" spans="38:38">
      <c r="AL3100" s="309"/>
    </row>
    <row r="3101" spans="38:38">
      <c r="AL3101" s="309"/>
    </row>
    <row r="3102" spans="38:38">
      <c r="AL3102" s="309"/>
    </row>
    <row r="3103" spans="38:38">
      <c r="AL3103" s="309"/>
    </row>
    <row r="3104" spans="38:38">
      <c r="AL3104" s="309"/>
    </row>
    <row r="3105" spans="38:38">
      <c r="AL3105" s="309"/>
    </row>
    <row r="3106" spans="38:38">
      <c r="AL3106" s="309"/>
    </row>
    <row r="3107" spans="38:38">
      <c r="AL3107" s="309"/>
    </row>
    <row r="3108" spans="38:38">
      <c r="AL3108" s="309"/>
    </row>
    <row r="3109" spans="38:38">
      <c r="AL3109" s="309"/>
    </row>
    <row r="3110" spans="38:38">
      <c r="AL3110" s="309"/>
    </row>
    <row r="3111" spans="38:38">
      <c r="AL3111" s="309"/>
    </row>
    <row r="3112" spans="38:38">
      <c r="AL3112" s="309"/>
    </row>
    <row r="3113" spans="38:38">
      <c r="AL3113" s="309"/>
    </row>
    <row r="3114" spans="38:38">
      <c r="AL3114" s="309"/>
    </row>
    <row r="3115" spans="38:38">
      <c r="AL3115" s="309"/>
    </row>
    <row r="3116" spans="38:38">
      <c r="AL3116" s="309"/>
    </row>
    <row r="3117" spans="38:38">
      <c r="AL3117" s="309"/>
    </row>
    <row r="3118" spans="38:38">
      <c r="AL3118" s="309"/>
    </row>
    <row r="3119" spans="38:38">
      <c r="AL3119" s="309"/>
    </row>
    <row r="3120" spans="38:38">
      <c r="AL3120" s="309"/>
    </row>
    <row r="3121" spans="38:38">
      <c r="AL3121" s="309"/>
    </row>
    <row r="3122" spans="38:38">
      <c r="AL3122" s="309"/>
    </row>
    <row r="3123" spans="38:38">
      <c r="AL3123" s="309"/>
    </row>
    <row r="3124" spans="38:38">
      <c r="AL3124" s="309"/>
    </row>
    <row r="3125" spans="38:38">
      <c r="AL3125" s="309"/>
    </row>
    <row r="3126" spans="38:38">
      <c r="AL3126" s="309"/>
    </row>
    <row r="3127" spans="38:38">
      <c r="AL3127" s="309"/>
    </row>
    <row r="3128" spans="38:38">
      <c r="AL3128" s="309"/>
    </row>
    <row r="3129" spans="38:38">
      <c r="AL3129" s="309"/>
    </row>
    <row r="3130" spans="38:38">
      <c r="AL3130" s="309"/>
    </row>
    <row r="3131" spans="38:38">
      <c r="AL3131" s="309"/>
    </row>
    <row r="3132" spans="38:38">
      <c r="AL3132" s="309"/>
    </row>
    <row r="3133" spans="38:38">
      <c r="AL3133" s="309"/>
    </row>
    <row r="3134" spans="38:38">
      <c r="AL3134" s="309"/>
    </row>
    <row r="3135" spans="38:38">
      <c r="AL3135" s="309"/>
    </row>
    <row r="3136" spans="38:38">
      <c r="AL3136" s="309"/>
    </row>
    <row r="3137" spans="38:38">
      <c r="AL3137" s="309"/>
    </row>
    <row r="3138" spans="38:38">
      <c r="AL3138" s="309"/>
    </row>
    <row r="3139" spans="38:38">
      <c r="AL3139" s="309"/>
    </row>
    <row r="3140" spans="38:38">
      <c r="AL3140" s="309"/>
    </row>
    <row r="3141" spans="38:38">
      <c r="AL3141" s="309"/>
    </row>
    <row r="3142" spans="38:38">
      <c r="AL3142" s="309"/>
    </row>
    <row r="3143" spans="38:38">
      <c r="AL3143" s="309"/>
    </row>
    <row r="3144" spans="38:38">
      <c r="AL3144" s="309"/>
    </row>
    <row r="3145" spans="38:38">
      <c r="AL3145" s="309"/>
    </row>
    <row r="3146" spans="38:38">
      <c r="AL3146" s="309"/>
    </row>
    <row r="3147" spans="38:38">
      <c r="AL3147" s="309"/>
    </row>
    <row r="3148" spans="38:38">
      <c r="AL3148" s="309"/>
    </row>
    <row r="3149" spans="38:38">
      <c r="AL3149" s="309"/>
    </row>
    <row r="3150" spans="38:38">
      <c r="AL3150" s="309"/>
    </row>
    <row r="3151" spans="38:38">
      <c r="AL3151" s="309"/>
    </row>
    <row r="3152" spans="38:38">
      <c r="AL3152" s="309"/>
    </row>
    <row r="3153" spans="38:38">
      <c r="AL3153" s="309"/>
    </row>
    <row r="3154" spans="38:38">
      <c r="AL3154" s="309"/>
    </row>
    <row r="3155" spans="38:38">
      <c r="AL3155" s="309"/>
    </row>
    <row r="3156" spans="38:38">
      <c r="AL3156" s="309"/>
    </row>
    <row r="3157" spans="38:38">
      <c r="AL3157" s="309"/>
    </row>
    <row r="3158" spans="38:38">
      <c r="AL3158" s="309"/>
    </row>
    <row r="3159" spans="38:38">
      <c r="AL3159" s="309"/>
    </row>
    <row r="3160" spans="38:38">
      <c r="AL3160" s="309"/>
    </row>
    <row r="3161" spans="38:38">
      <c r="AL3161" s="309"/>
    </row>
    <row r="3162" spans="38:38">
      <c r="AL3162" s="309"/>
    </row>
    <row r="3163" spans="38:38">
      <c r="AL3163" s="309"/>
    </row>
    <row r="3164" spans="38:38">
      <c r="AL3164" s="309"/>
    </row>
    <row r="3165" spans="38:38">
      <c r="AL3165" s="309"/>
    </row>
    <row r="3166" spans="38:38">
      <c r="AL3166" s="309"/>
    </row>
    <row r="3167" spans="38:38">
      <c r="AL3167" s="309"/>
    </row>
    <row r="3168" spans="38:38">
      <c r="AL3168" s="309"/>
    </row>
    <row r="3169" spans="38:38">
      <c r="AL3169" s="309"/>
    </row>
    <row r="3170" spans="38:38">
      <c r="AL3170" s="309"/>
    </row>
    <row r="3171" spans="38:38">
      <c r="AL3171" s="309"/>
    </row>
    <row r="3172" spans="38:38">
      <c r="AL3172" s="309"/>
    </row>
    <row r="3173" spans="38:38">
      <c r="AL3173" s="309"/>
    </row>
    <row r="3174" spans="38:38">
      <c r="AL3174" s="309"/>
    </row>
    <row r="3175" spans="38:38">
      <c r="AL3175" s="309"/>
    </row>
    <row r="3176" spans="38:38">
      <c r="AL3176" s="309"/>
    </row>
    <row r="3177" spans="38:38">
      <c r="AL3177" s="309"/>
    </row>
    <row r="3178" spans="38:38">
      <c r="AL3178" s="309"/>
    </row>
    <row r="3179" spans="38:38">
      <c r="AL3179" s="309"/>
    </row>
    <row r="3180" spans="38:38">
      <c r="AL3180" s="309"/>
    </row>
    <row r="3181" spans="38:38">
      <c r="AL3181" s="309"/>
    </row>
    <row r="3182" spans="38:38">
      <c r="AL3182" s="309"/>
    </row>
    <row r="3183" spans="38:38">
      <c r="AL3183" s="309"/>
    </row>
    <row r="3184" spans="38:38">
      <c r="AL3184" s="309"/>
    </row>
    <row r="3185" spans="38:38">
      <c r="AL3185" s="309"/>
    </row>
    <row r="3186" spans="38:38">
      <c r="AL3186" s="309"/>
    </row>
    <row r="3187" spans="38:38">
      <c r="AL3187" s="309"/>
    </row>
    <row r="3188" spans="38:38">
      <c r="AL3188" s="309"/>
    </row>
    <row r="3189" spans="38:38">
      <c r="AL3189" s="309"/>
    </row>
    <row r="3190" spans="38:38">
      <c r="AL3190" s="309"/>
    </row>
    <row r="3191" spans="38:38">
      <c r="AL3191" s="309"/>
    </row>
    <row r="3192" spans="38:38">
      <c r="AL3192" s="309"/>
    </row>
    <row r="3193" spans="38:38">
      <c r="AL3193" s="309"/>
    </row>
    <row r="3194" spans="38:38">
      <c r="AL3194" s="309"/>
    </row>
    <row r="3195" spans="38:38">
      <c r="AL3195" s="309"/>
    </row>
    <row r="3196" spans="38:38">
      <c r="AL3196" s="309"/>
    </row>
    <row r="3197" spans="38:38">
      <c r="AL3197" s="309"/>
    </row>
    <row r="3198" spans="38:38">
      <c r="AL3198" s="309"/>
    </row>
    <row r="3199" spans="38:38">
      <c r="AL3199" s="309"/>
    </row>
    <row r="3200" spans="38:38">
      <c r="AL3200" s="309"/>
    </row>
    <row r="3201" spans="38:38">
      <c r="AL3201" s="309"/>
    </row>
    <row r="3202" spans="38:38">
      <c r="AL3202" s="309"/>
    </row>
    <row r="3203" spans="38:38">
      <c r="AL3203" s="309"/>
    </row>
    <row r="3204" spans="38:38">
      <c r="AL3204" s="309"/>
    </row>
    <row r="3205" spans="38:38">
      <c r="AL3205" s="309"/>
    </row>
    <row r="3206" spans="38:38">
      <c r="AL3206" s="309"/>
    </row>
    <row r="3207" spans="38:38">
      <c r="AL3207" s="309"/>
    </row>
    <row r="3208" spans="38:38">
      <c r="AL3208" s="309"/>
    </row>
    <row r="3209" spans="38:38">
      <c r="AL3209" s="309"/>
    </row>
    <row r="3210" spans="38:38">
      <c r="AL3210" s="309"/>
    </row>
    <row r="3211" spans="38:38">
      <c r="AL3211" s="309"/>
    </row>
    <row r="3212" spans="38:38">
      <c r="AL3212" s="309"/>
    </row>
    <row r="3213" spans="38:38">
      <c r="AL3213" s="309"/>
    </row>
    <row r="3214" spans="38:38">
      <c r="AL3214" s="309"/>
    </row>
    <row r="3215" spans="38:38">
      <c r="AL3215" s="309"/>
    </row>
    <row r="3216" spans="38:38">
      <c r="AL3216" s="309"/>
    </row>
    <row r="3217" spans="38:38">
      <c r="AL3217" s="309"/>
    </row>
    <row r="3218" spans="38:38">
      <c r="AL3218" s="309"/>
    </row>
    <row r="3219" spans="38:38">
      <c r="AL3219" s="309"/>
    </row>
    <row r="3220" spans="38:38">
      <c r="AL3220" s="309"/>
    </row>
    <row r="3221" spans="38:38">
      <c r="AL3221" s="309"/>
    </row>
    <row r="3222" spans="38:38">
      <c r="AL3222" s="309"/>
    </row>
    <row r="3223" spans="38:38">
      <c r="AL3223" s="309"/>
    </row>
    <row r="3224" spans="38:38">
      <c r="AL3224" s="309"/>
    </row>
    <row r="3225" spans="38:38">
      <c r="AL3225" s="309"/>
    </row>
    <row r="3226" spans="38:38">
      <c r="AL3226" s="309"/>
    </row>
    <row r="3227" spans="38:38">
      <c r="AL3227" s="309"/>
    </row>
    <row r="3228" spans="38:38">
      <c r="AL3228" s="309"/>
    </row>
    <row r="3229" spans="38:38">
      <c r="AL3229" s="309"/>
    </row>
    <row r="3230" spans="38:38">
      <c r="AL3230" s="309"/>
    </row>
    <row r="3231" spans="38:38">
      <c r="AL3231" s="309"/>
    </row>
    <row r="3232" spans="38:38">
      <c r="AL3232" s="309"/>
    </row>
    <row r="3233" spans="38:38">
      <c r="AL3233" s="309"/>
    </row>
    <row r="3234" spans="38:38">
      <c r="AL3234" s="309"/>
    </row>
    <row r="3235" spans="38:38">
      <c r="AL3235" s="309"/>
    </row>
    <row r="3236" spans="38:38">
      <c r="AL3236" s="309"/>
    </row>
    <row r="3237" spans="38:38">
      <c r="AL3237" s="309"/>
    </row>
    <row r="3238" spans="38:38">
      <c r="AL3238" s="309"/>
    </row>
    <row r="3239" spans="38:38">
      <c r="AL3239" s="309"/>
    </row>
    <row r="3240" spans="38:38">
      <c r="AL3240" s="309"/>
    </row>
    <row r="3241" spans="38:38">
      <c r="AL3241" s="309"/>
    </row>
    <row r="3242" spans="38:38">
      <c r="AL3242" s="309"/>
    </row>
    <row r="3243" spans="38:38">
      <c r="AL3243" s="309"/>
    </row>
    <row r="3244" spans="38:38">
      <c r="AL3244" s="309"/>
    </row>
    <row r="3245" spans="38:38">
      <c r="AL3245" s="309"/>
    </row>
    <row r="3246" spans="38:38">
      <c r="AL3246" s="309"/>
    </row>
    <row r="3247" spans="38:38">
      <c r="AL3247" s="309"/>
    </row>
    <row r="3248" spans="38:38">
      <c r="AL3248" s="309"/>
    </row>
    <row r="3249" spans="38:38">
      <c r="AL3249" s="309"/>
    </row>
    <row r="3250" spans="38:38">
      <c r="AL3250" s="309"/>
    </row>
    <row r="3251" spans="38:38">
      <c r="AL3251" s="309"/>
    </row>
    <row r="3252" spans="38:38">
      <c r="AL3252" s="309"/>
    </row>
    <row r="3253" spans="38:38">
      <c r="AL3253" s="309"/>
    </row>
    <row r="3254" spans="38:38">
      <c r="AL3254" s="309"/>
    </row>
    <row r="3255" spans="38:38">
      <c r="AL3255" s="309"/>
    </row>
    <row r="3256" spans="38:38">
      <c r="AL3256" s="309"/>
    </row>
    <row r="3257" spans="38:38">
      <c r="AL3257" s="309"/>
    </row>
    <row r="3258" spans="38:38">
      <c r="AL3258" s="309"/>
    </row>
    <row r="3259" spans="38:38">
      <c r="AL3259" s="309"/>
    </row>
    <row r="3260" spans="38:38">
      <c r="AL3260" s="309"/>
    </row>
    <row r="3261" spans="38:38">
      <c r="AL3261" s="309"/>
    </row>
    <row r="3262" spans="38:38">
      <c r="AL3262" s="309"/>
    </row>
    <row r="3263" spans="38:38">
      <c r="AL3263" s="309"/>
    </row>
    <row r="3264" spans="38:38">
      <c r="AL3264" s="309"/>
    </row>
    <row r="3265" spans="38:38">
      <c r="AL3265" s="309"/>
    </row>
    <row r="3266" spans="38:38">
      <c r="AL3266" s="309"/>
    </row>
    <row r="3267" spans="38:38">
      <c r="AL3267" s="309"/>
    </row>
    <row r="3268" spans="38:38">
      <c r="AL3268" s="309"/>
    </row>
    <row r="3269" spans="38:38">
      <c r="AL3269" s="309"/>
    </row>
    <row r="3270" spans="38:38">
      <c r="AL3270" s="309"/>
    </row>
    <row r="3271" spans="38:38">
      <c r="AL3271" s="309"/>
    </row>
    <row r="3272" spans="38:38">
      <c r="AL3272" s="309"/>
    </row>
    <row r="3273" spans="38:38">
      <c r="AL3273" s="309"/>
    </row>
    <row r="3274" spans="38:38">
      <c r="AL3274" s="309"/>
    </row>
    <row r="3275" spans="38:38">
      <c r="AL3275" s="309"/>
    </row>
    <row r="3276" spans="38:38">
      <c r="AL3276" s="309"/>
    </row>
    <row r="3277" spans="38:38">
      <c r="AL3277" s="309"/>
    </row>
    <row r="3278" spans="38:38">
      <c r="AL3278" s="309"/>
    </row>
    <row r="3279" spans="38:38">
      <c r="AL3279" s="309"/>
    </row>
    <row r="3280" spans="38:38">
      <c r="AL3280" s="309"/>
    </row>
    <row r="3281" spans="38:38">
      <c r="AL3281" s="309"/>
    </row>
    <row r="3282" spans="38:38">
      <c r="AL3282" s="309"/>
    </row>
    <row r="3283" spans="38:38">
      <c r="AL3283" s="309"/>
    </row>
    <row r="3284" spans="38:38">
      <c r="AL3284" s="309"/>
    </row>
    <row r="3285" spans="38:38">
      <c r="AL3285" s="309"/>
    </row>
    <row r="3286" spans="38:38">
      <c r="AL3286" s="309"/>
    </row>
    <row r="3287" spans="38:38">
      <c r="AL3287" s="309"/>
    </row>
    <row r="3288" spans="38:38">
      <c r="AL3288" s="309"/>
    </row>
    <row r="3289" spans="38:38">
      <c r="AL3289" s="309"/>
    </row>
    <row r="3290" spans="38:38">
      <c r="AL3290" s="309"/>
    </row>
    <row r="3291" spans="38:38">
      <c r="AL3291" s="309"/>
    </row>
    <row r="3292" spans="38:38">
      <c r="AL3292" s="309"/>
    </row>
    <row r="3293" spans="38:38">
      <c r="AL3293" s="309"/>
    </row>
    <row r="3294" spans="38:38">
      <c r="AL3294" s="309"/>
    </row>
    <row r="3295" spans="38:38">
      <c r="AL3295" s="309"/>
    </row>
    <row r="3296" spans="38:38">
      <c r="AL3296" s="309"/>
    </row>
    <row r="3297" spans="38:38">
      <c r="AL3297" s="309"/>
    </row>
    <row r="3298" spans="38:38">
      <c r="AL3298" s="309"/>
    </row>
    <row r="3299" spans="38:38">
      <c r="AL3299" s="309"/>
    </row>
    <row r="3300" spans="38:38">
      <c r="AL3300" s="309"/>
    </row>
    <row r="3301" spans="38:38">
      <c r="AL3301" s="309"/>
    </row>
    <row r="3302" spans="38:38">
      <c r="AL3302" s="309"/>
    </row>
    <row r="3303" spans="38:38">
      <c r="AL3303" s="309"/>
    </row>
    <row r="3304" spans="38:38">
      <c r="AL3304" s="309"/>
    </row>
    <row r="3305" spans="38:38">
      <c r="AL3305" s="309"/>
    </row>
    <row r="3306" spans="38:38">
      <c r="AL3306" s="309"/>
    </row>
    <row r="3307" spans="38:38">
      <c r="AL3307" s="309"/>
    </row>
    <row r="3308" spans="38:38">
      <c r="AL3308" s="309"/>
    </row>
    <row r="3309" spans="38:38">
      <c r="AL3309" s="309"/>
    </row>
    <row r="3310" spans="38:38">
      <c r="AL3310" s="309"/>
    </row>
    <row r="3311" spans="38:38">
      <c r="AL3311" s="309"/>
    </row>
    <row r="3312" spans="38:38">
      <c r="AL3312" s="309"/>
    </row>
    <row r="3313" spans="38:38">
      <c r="AL3313" s="309"/>
    </row>
    <row r="3314" spans="38:38">
      <c r="AL3314" s="309"/>
    </row>
    <row r="3315" spans="38:38">
      <c r="AL3315" s="309"/>
    </row>
    <row r="3316" spans="38:38">
      <c r="AL3316" s="309"/>
    </row>
    <row r="3317" spans="38:38">
      <c r="AL3317" s="309"/>
    </row>
    <row r="3318" spans="38:38">
      <c r="AL3318" s="309"/>
    </row>
    <row r="3319" spans="38:38">
      <c r="AL3319" s="309"/>
    </row>
    <row r="3320" spans="38:38">
      <c r="AL3320" s="309"/>
    </row>
    <row r="3321" spans="38:38">
      <c r="AL3321" s="309"/>
    </row>
    <row r="3322" spans="38:38">
      <c r="AL3322" s="309"/>
    </row>
    <row r="3323" spans="38:38">
      <c r="AL3323" s="309"/>
    </row>
    <row r="3324" spans="38:38">
      <c r="AL3324" s="309"/>
    </row>
    <row r="3325" spans="38:38">
      <c r="AL3325" s="309"/>
    </row>
    <row r="3326" spans="38:38">
      <c r="AL3326" s="309"/>
    </row>
    <row r="3327" spans="38:38">
      <c r="AL3327" s="309"/>
    </row>
    <row r="3328" spans="38:38">
      <c r="AL3328" s="309"/>
    </row>
    <row r="3329" spans="38:38">
      <c r="AL3329" s="309"/>
    </row>
    <row r="3330" spans="38:38">
      <c r="AL3330" s="309"/>
    </row>
    <row r="3331" spans="38:38">
      <c r="AL3331" s="309"/>
    </row>
    <row r="3332" spans="38:38">
      <c r="AL3332" s="309"/>
    </row>
    <row r="3333" spans="38:38">
      <c r="AL3333" s="309"/>
    </row>
    <row r="3334" spans="38:38">
      <c r="AL3334" s="309"/>
    </row>
    <row r="3335" spans="38:38">
      <c r="AL3335" s="309"/>
    </row>
    <row r="3336" spans="38:38">
      <c r="AL3336" s="309"/>
    </row>
    <row r="3337" spans="38:38">
      <c r="AL3337" s="309"/>
    </row>
    <row r="3338" spans="38:38">
      <c r="AL3338" s="309"/>
    </row>
    <row r="3339" spans="38:38">
      <c r="AL3339" s="309"/>
    </row>
    <row r="3340" spans="38:38">
      <c r="AL3340" s="309"/>
    </row>
    <row r="3341" spans="38:38">
      <c r="AL3341" s="309"/>
    </row>
    <row r="3342" spans="38:38">
      <c r="AL3342" s="309"/>
    </row>
    <row r="3343" spans="38:38">
      <c r="AL3343" s="309"/>
    </row>
    <row r="3344" spans="38:38">
      <c r="AL3344" s="309"/>
    </row>
    <row r="3345" spans="38:38">
      <c r="AL3345" s="309"/>
    </row>
    <row r="3346" spans="38:38">
      <c r="AL3346" s="309"/>
    </row>
    <row r="3347" spans="38:38">
      <c r="AL3347" s="309"/>
    </row>
    <row r="3348" spans="38:38">
      <c r="AL3348" s="309"/>
    </row>
    <row r="3349" spans="38:38">
      <c r="AL3349" s="309"/>
    </row>
    <row r="3350" spans="38:38">
      <c r="AL3350" s="309"/>
    </row>
    <row r="3351" spans="38:38">
      <c r="AL3351" s="309"/>
    </row>
    <row r="3352" spans="38:38">
      <c r="AL3352" s="309"/>
    </row>
    <row r="3353" spans="38:38">
      <c r="AL3353" s="309"/>
    </row>
    <row r="3354" spans="38:38">
      <c r="AL3354" s="309"/>
    </row>
    <row r="3355" spans="38:38">
      <c r="AL3355" s="309"/>
    </row>
    <row r="3356" spans="38:38">
      <c r="AL3356" s="309"/>
    </row>
    <row r="3357" spans="38:38">
      <c r="AL3357" s="309"/>
    </row>
    <row r="3358" spans="38:38">
      <c r="AL3358" s="309"/>
    </row>
    <row r="3359" spans="38:38">
      <c r="AL3359" s="309"/>
    </row>
    <row r="3360" spans="38:38">
      <c r="AL3360" s="309"/>
    </row>
    <row r="3361" spans="38:38">
      <c r="AL3361" s="309"/>
    </row>
    <row r="3362" spans="38:38">
      <c r="AL3362" s="309"/>
    </row>
    <row r="3363" spans="38:38">
      <c r="AL3363" s="309"/>
    </row>
    <row r="3364" spans="38:38">
      <c r="AL3364" s="309"/>
    </row>
    <row r="3365" spans="38:38">
      <c r="AL3365" s="309"/>
    </row>
    <row r="3366" spans="38:38">
      <c r="AL3366" s="309"/>
    </row>
    <row r="3367" spans="38:38">
      <c r="AL3367" s="309"/>
    </row>
    <row r="3368" spans="38:38">
      <c r="AL3368" s="309"/>
    </row>
    <row r="3369" spans="38:38">
      <c r="AL3369" s="309"/>
    </row>
    <row r="3370" spans="38:38">
      <c r="AL3370" s="309"/>
    </row>
    <row r="3371" spans="38:38">
      <c r="AL3371" s="309"/>
    </row>
    <row r="3372" spans="38:38">
      <c r="AL3372" s="309"/>
    </row>
    <row r="3373" spans="38:38">
      <c r="AL3373" s="309"/>
    </row>
    <row r="3374" spans="38:38">
      <c r="AL3374" s="309"/>
    </row>
    <row r="3375" spans="38:38">
      <c r="AL3375" s="309"/>
    </row>
    <row r="3376" spans="38:38">
      <c r="AL3376" s="309"/>
    </row>
    <row r="3377" spans="38:38">
      <c r="AL3377" s="309"/>
    </row>
    <row r="3378" spans="38:38">
      <c r="AL3378" s="309"/>
    </row>
    <row r="3379" spans="38:38">
      <c r="AL3379" s="309"/>
    </row>
    <row r="3380" spans="38:38">
      <c r="AL3380" s="309"/>
    </row>
    <row r="3381" spans="38:38">
      <c r="AL3381" s="309"/>
    </row>
    <row r="3382" spans="38:38">
      <c r="AL3382" s="309"/>
    </row>
    <row r="3383" spans="38:38">
      <c r="AL3383" s="309"/>
    </row>
    <row r="3384" spans="38:38">
      <c r="AL3384" s="309"/>
    </row>
    <row r="3385" spans="38:38">
      <c r="AL3385" s="309"/>
    </row>
    <row r="3386" spans="38:38">
      <c r="AL3386" s="309"/>
    </row>
    <row r="3387" spans="38:38">
      <c r="AL3387" s="309"/>
    </row>
    <row r="3388" spans="38:38">
      <c r="AL3388" s="309"/>
    </row>
    <row r="3389" spans="38:38">
      <c r="AL3389" s="309"/>
    </row>
    <row r="3390" spans="38:38">
      <c r="AL3390" s="309"/>
    </row>
    <row r="3391" spans="38:38">
      <c r="AL3391" s="309"/>
    </row>
    <row r="3392" spans="38:38">
      <c r="AL3392" s="309"/>
    </row>
    <row r="3393" spans="38:38">
      <c r="AL3393" s="309"/>
    </row>
    <row r="3394" spans="38:38">
      <c r="AL3394" s="309"/>
    </row>
    <row r="3395" spans="38:38">
      <c r="AL3395" s="309"/>
    </row>
    <row r="3396" spans="38:38">
      <c r="AL3396" s="309"/>
    </row>
    <row r="3397" spans="38:38">
      <c r="AL3397" s="309"/>
    </row>
    <row r="3398" spans="38:38">
      <c r="AL3398" s="309"/>
    </row>
    <row r="3399" spans="38:38">
      <c r="AL3399" s="309"/>
    </row>
    <row r="3400" spans="38:38">
      <c r="AL3400" s="309"/>
    </row>
    <row r="3401" spans="38:38">
      <c r="AL3401" s="309"/>
    </row>
    <row r="3402" spans="38:38">
      <c r="AL3402" s="309"/>
    </row>
    <row r="3403" spans="38:38">
      <c r="AL3403" s="309"/>
    </row>
    <row r="3404" spans="38:38">
      <c r="AL3404" s="309"/>
    </row>
    <row r="3405" spans="38:38">
      <c r="AL3405" s="309"/>
    </row>
    <row r="3406" spans="38:38">
      <c r="AL3406" s="309"/>
    </row>
    <row r="3407" spans="38:38">
      <c r="AL3407" s="309"/>
    </row>
    <row r="3408" spans="38:38">
      <c r="AL3408" s="309"/>
    </row>
    <row r="3409" spans="38:38">
      <c r="AL3409" s="309"/>
    </row>
    <row r="3410" spans="38:38">
      <c r="AL3410" s="309"/>
    </row>
    <row r="3411" spans="38:38">
      <c r="AL3411" s="309"/>
    </row>
    <row r="3412" spans="38:38">
      <c r="AL3412" s="309"/>
    </row>
    <row r="3413" spans="38:38">
      <c r="AL3413" s="309"/>
    </row>
    <row r="3414" spans="38:38">
      <c r="AL3414" s="309"/>
    </row>
    <row r="3415" spans="38:38">
      <c r="AL3415" s="309"/>
    </row>
    <row r="3416" spans="38:38">
      <c r="AL3416" s="309"/>
    </row>
    <row r="3417" spans="38:38">
      <c r="AL3417" s="309"/>
    </row>
    <row r="3418" spans="38:38">
      <c r="AL3418" s="309"/>
    </row>
    <row r="3419" spans="38:38">
      <c r="AL3419" s="309"/>
    </row>
    <row r="3420" spans="38:38">
      <c r="AL3420" s="309"/>
    </row>
    <row r="3421" spans="38:38">
      <c r="AL3421" s="309"/>
    </row>
    <row r="3422" spans="38:38">
      <c r="AL3422" s="309"/>
    </row>
    <row r="3423" spans="38:38">
      <c r="AL3423" s="309"/>
    </row>
    <row r="3424" spans="38:38">
      <c r="AL3424" s="309"/>
    </row>
    <row r="3425" spans="38:38">
      <c r="AL3425" s="309"/>
    </row>
    <row r="3426" spans="38:38">
      <c r="AL3426" s="309"/>
    </row>
    <row r="3427" spans="38:38">
      <c r="AL3427" s="309"/>
    </row>
    <row r="3428" spans="38:38">
      <c r="AL3428" s="309"/>
    </row>
    <row r="3429" spans="38:38">
      <c r="AL3429" s="309"/>
    </row>
    <row r="3430" spans="38:38">
      <c r="AL3430" s="309"/>
    </row>
    <row r="3431" spans="38:38">
      <c r="AL3431" s="309"/>
    </row>
    <row r="3432" spans="38:38">
      <c r="AL3432" s="309"/>
    </row>
    <row r="3433" spans="38:38">
      <c r="AL3433" s="309"/>
    </row>
    <row r="3434" spans="38:38">
      <c r="AL3434" s="309"/>
    </row>
    <row r="3435" spans="38:38">
      <c r="AL3435" s="309"/>
    </row>
    <row r="3436" spans="38:38">
      <c r="AL3436" s="309"/>
    </row>
    <row r="3437" spans="38:38">
      <c r="AL3437" s="309"/>
    </row>
    <row r="3438" spans="38:38">
      <c r="AL3438" s="309"/>
    </row>
    <row r="3439" spans="38:38">
      <c r="AL3439" s="309"/>
    </row>
    <row r="3440" spans="38:38">
      <c r="AL3440" s="309"/>
    </row>
    <row r="3441" spans="38:38">
      <c r="AL3441" s="309"/>
    </row>
    <row r="3442" spans="38:38">
      <c r="AL3442" s="309"/>
    </row>
    <row r="3443" spans="38:38">
      <c r="AL3443" s="309"/>
    </row>
    <row r="3444" spans="38:38">
      <c r="AL3444" s="309"/>
    </row>
    <row r="3445" spans="38:38">
      <c r="AL3445" s="309"/>
    </row>
    <row r="3446" spans="38:38">
      <c r="AL3446" s="309"/>
    </row>
    <row r="3447" spans="38:38">
      <c r="AL3447" s="309"/>
    </row>
    <row r="3448" spans="38:38">
      <c r="AL3448" s="309"/>
    </row>
    <row r="3449" spans="38:38">
      <c r="AL3449" s="309"/>
    </row>
    <row r="3450" spans="38:38">
      <c r="AL3450" s="309"/>
    </row>
    <row r="3451" spans="38:38">
      <c r="AL3451" s="309"/>
    </row>
    <row r="3452" spans="38:38">
      <c r="AL3452" s="309"/>
    </row>
    <row r="3453" spans="38:38">
      <c r="AL3453" s="309"/>
    </row>
    <row r="3454" spans="38:38">
      <c r="AL3454" s="309"/>
    </row>
    <row r="3455" spans="38:38">
      <c r="AL3455" s="309"/>
    </row>
    <row r="3456" spans="38:38">
      <c r="AL3456" s="309"/>
    </row>
    <row r="3457" spans="38:38">
      <c r="AL3457" s="309"/>
    </row>
    <row r="3458" spans="38:38">
      <c r="AL3458" s="309"/>
    </row>
    <row r="3459" spans="38:38">
      <c r="AL3459" s="309"/>
    </row>
    <row r="3460" spans="38:38">
      <c r="AL3460" s="309"/>
    </row>
    <row r="3461" spans="38:38">
      <c r="AL3461" s="309"/>
    </row>
    <row r="3462" spans="38:38">
      <c r="AL3462" s="309"/>
    </row>
    <row r="3463" spans="38:38">
      <c r="AL3463" s="309"/>
    </row>
    <row r="3464" spans="38:38">
      <c r="AL3464" s="309"/>
    </row>
    <row r="3465" spans="38:38">
      <c r="AL3465" s="309"/>
    </row>
    <row r="3466" spans="38:38">
      <c r="AL3466" s="309"/>
    </row>
    <row r="3467" spans="38:38">
      <c r="AL3467" s="309"/>
    </row>
    <row r="3468" spans="38:38">
      <c r="AL3468" s="309"/>
    </row>
    <row r="3469" spans="38:38">
      <c r="AL3469" s="309"/>
    </row>
    <row r="3470" spans="38:38">
      <c r="AL3470" s="309"/>
    </row>
    <row r="3471" spans="38:38">
      <c r="AL3471" s="309"/>
    </row>
    <row r="3472" spans="38:38">
      <c r="AL3472" s="309"/>
    </row>
    <row r="3473" spans="38:38">
      <c r="AL3473" s="309"/>
    </row>
    <row r="3474" spans="38:38">
      <c r="AL3474" s="309"/>
    </row>
    <row r="3475" spans="38:38">
      <c r="AL3475" s="309"/>
    </row>
    <row r="3476" spans="38:38">
      <c r="AL3476" s="309"/>
    </row>
    <row r="3477" spans="38:38">
      <c r="AL3477" s="309"/>
    </row>
    <row r="3478" spans="38:38">
      <c r="AL3478" s="309"/>
    </row>
    <row r="3479" spans="38:38">
      <c r="AL3479" s="309"/>
    </row>
    <row r="3480" spans="38:38">
      <c r="AL3480" s="309"/>
    </row>
    <row r="3481" spans="38:38">
      <c r="AL3481" s="309"/>
    </row>
    <row r="3482" spans="38:38">
      <c r="AL3482" s="309"/>
    </row>
    <row r="3483" spans="38:38">
      <c r="AL3483" s="309"/>
    </row>
    <row r="3484" spans="38:38">
      <c r="AL3484" s="309"/>
    </row>
    <row r="3485" spans="38:38">
      <c r="AL3485" s="309"/>
    </row>
    <row r="3486" spans="38:38">
      <c r="AL3486" s="309"/>
    </row>
    <row r="3487" spans="38:38">
      <c r="AL3487" s="309"/>
    </row>
    <row r="3488" spans="38:38">
      <c r="AL3488" s="309"/>
    </row>
    <row r="3489" spans="38:38">
      <c r="AL3489" s="309"/>
    </row>
    <row r="3490" spans="38:38">
      <c r="AL3490" s="309"/>
    </row>
    <row r="3491" spans="38:38">
      <c r="AL3491" s="309"/>
    </row>
    <row r="3492" spans="38:38">
      <c r="AL3492" s="309"/>
    </row>
    <row r="3493" spans="38:38">
      <c r="AL3493" s="309"/>
    </row>
    <row r="3494" spans="38:38">
      <c r="AL3494" s="309"/>
    </row>
    <row r="3495" spans="38:38">
      <c r="AL3495" s="309"/>
    </row>
    <row r="3496" spans="38:38">
      <c r="AL3496" s="309"/>
    </row>
    <row r="3497" spans="38:38">
      <c r="AL3497" s="309"/>
    </row>
    <row r="3498" spans="38:38">
      <c r="AL3498" s="309"/>
    </row>
    <row r="3499" spans="38:38">
      <c r="AL3499" s="309"/>
    </row>
    <row r="3500" spans="38:38">
      <c r="AL3500" s="309"/>
    </row>
    <row r="3501" spans="38:38">
      <c r="AL3501" s="309"/>
    </row>
    <row r="3502" spans="38:38">
      <c r="AL3502" s="309"/>
    </row>
    <row r="3503" spans="38:38">
      <c r="AL3503" s="309"/>
    </row>
    <row r="3504" spans="38:38">
      <c r="AL3504" s="309"/>
    </row>
    <row r="3505" spans="38:38">
      <c r="AL3505" s="309"/>
    </row>
    <row r="3506" spans="38:38">
      <c r="AL3506" s="309"/>
    </row>
    <row r="3507" spans="38:38">
      <c r="AL3507" s="309"/>
    </row>
    <row r="3508" spans="38:38">
      <c r="AL3508" s="309"/>
    </row>
    <row r="3509" spans="38:38">
      <c r="AL3509" s="309"/>
    </row>
    <row r="3510" spans="38:38">
      <c r="AL3510" s="309"/>
    </row>
    <row r="3511" spans="38:38">
      <c r="AL3511" s="309"/>
    </row>
    <row r="3512" spans="38:38">
      <c r="AL3512" s="309"/>
    </row>
    <row r="3513" spans="38:38">
      <c r="AL3513" s="309"/>
    </row>
    <row r="3514" spans="38:38">
      <c r="AL3514" s="309"/>
    </row>
    <row r="3515" spans="38:38">
      <c r="AL3515" s="309"/>
    </row>
    <row r="3516" spans="38:38">
      <c r="AL3516" s="309"/>
    </row>
    <row r="3517" spans="38:38">
      <c r="AL3517" s="309"/>
    </row>
    <row r="3518" spans="38:38">
      <c r="AL3518" s="309"/>
    </row>
    <row r="3519" spans="38:38">
      <c r="AL3519" s="309"/>
    </row>
    <row r="3520" spans="38:38">
      <c r="AL3520" s="309"/>
    </row>
    <row r="3521" spans="38:38">
      <c r="AL3521" s="309"/>
    </row>
    <row r="3522" spans="38:38">
      <c r="AL3522" s="309"/>
    </row>
    <row r="3523" spans="38:38">
      <c r="AL3523" s="309"/>
    </row>
    <row r="3524" spans="38:38">
      <c r="AL3524" s="309"/>
    </row>
    <row r="3525" spans="38:38">
      <c r="AL3525" s="309"/>
    </row>
    <row r="3526" spans="38:38">
      <c r="AL3526" s="309"/>
    </row>
    <row r="3527" spans="38:38">
      <c r="AL3527" s="309"/>
    </row>
    <row r="3528" spans="38:38">
      <c r="AL3528" s="309"/>
    </row>
    <row r="3529" spans="38:38">
      <c r="AL3529" s="309"/>
    </row>
    <row r="3530" spans="38:38">
      <c r="AL3530" s="309"/>
    </row>
    <row r="3531" spans="38:38">
      <c r="AL3531" s="309"/>
    </row>
    <row r="3532" spans="38:38">
      <c r="AL3532" s="309"/>
    </row>
    <row r="3533" spans="38:38">
      <c r="AL3533" s="309"/>
    </row>
    <row r="3534" spans="38:38">
      <c r="AL3534" s="309"/>
    </row>
    <row r="3535" spans="38:38">
      <c r="AL3535" s="309"/>
    </row>
    <row r="3536" spans="38:38">
      <c r="AL3536" s="309"/>
    </row>
    <row r="3537" spans="38:38">
      <c r="AL3537" s="309"/>
    </row>
    <row r="3538" spans="38:38">
      <c r="AL3538" s="309"/>
    </row>
    <row r="3539" spans="38:38">
      <c r="AL3539" s="309"/>
    </row>
    <row r="3540" spans="38:38">
      <c r="AL3540" s="309"/>
    </row>
    <row r="3541" spans="38:38">
      <c r="AL3541" s="309"/>
    </row>
    <row r="3542" spans="38:38">
      <c r="AL3542" s="309"/>
    </row>
    <row r="3543" spans="38:38">
      <c r="AL3543" s="309"/>
    </row>
    <row r="3544" spans="38:38">
      <c r="AL3544" s="309"/>
    </row>
    <row r="3545" spans="38:38">
      <c r="AL3545" s="309"/>
    </row>
    <row r="3546" spans="38:38">
      <c r="AL3546" s="309"/>
    </row>
    <row r="3547" spans="38:38">
      <c r="AL3547" s="309"/>
    </row>
    <row r="3548" spans="38:38">
      <c r="AL3548" s="309"/>
    </row>
    <row r="3549" spans="38:38">
      <c r="AL3549" s="309"/>
    </row>
    <row r="3550" spans="38:38">
      <c r="AL3550" s="309"/>
    </row>
    <row r="3551" spans="38:38">
      <c r="AL3551" s="309"/>
    </row>
    <row r="3552" spans="38:38">
      <c r="AL3552" s="309"/>
    </row>
    <row r="3553" spans="38:38">
      <c r="AL3553" s="309"/>
    </row>
    <row r="3554" spans="38:38">
      <c r="AL3554" s="309"/>
    </row>
    <row r="3555" spans="38:38">
      <c r="AL3555" s="309"/>
    </row>
    <row r="3556" spans="38:38">
      <c r="AL3556" s="309"/>
    </row>
    <row r="3557" spans="38:38">
      <c r="AL3557" s="309"/>
    </row>
    <row r="3558" spans="38:38">
      <c r="AL3558" s="309"/>
    </row>
    <row r="3559" spans="38:38">
      <c r="AL3559" s="309"/>
    </row>
    <row r="3560" spans="38:38">
      <c r="AL3560" s="309"/>
    </row>
    <row r="3561" spans="38:38">
      <c r="AL3561" s="309"/>
    </row>
    <row r="3562" spans="38:38">
      <c r="AL3562" s="309"/>
    </row>
    <row r="3563" spans="38:38">
      <c r="AL3563" s="309"/>
    </row>
    <row r="3564" spans="38:38">
      <c r="AL3564" s="309"/>
    </row>
    <row r="3565" spans="38:38">
      <c r="AL3565" s="309"/>
    </row>
    <row r="3566" spans="38:38">
      <c r="AL3566" s="309"/>
    </row>
    <row r="3567" spans="38:38">
      <c r="AL3567" s="309"/>
    </row>
    <row r="3568" spans="38:38">
      <c r="AL3568" s="309"/>
    </row>
    <row r="3569" spans="38:38">
      <c r="AL3569" s="309"/>
    </row>
    <row r="3570" spans="38:38">
      <c r="AL3570" s="309"/>
    </row>
    <row r="3571" spans="38:38">
      <c r="AL3571" s="309"/>
    </row>
    <row r="3572" spans="38:38">
      <c r="AL3572" s="309"/>
    </row>
    <row r="3573" spans="38:38">
      <c r="AL3573" s="309"/>
    </row>
    <row r="3574" spans="38:38">
      <c r="AL3574" s="309"/>
    </row>
    <row r="3575" spans="38:38">
      <c r="AL3575" s="309"/>
    </row>
    <row r="3576" spans="38:38">
      <c r="AL3576" s="309"/>
    </row>
    <row r="3577" spans="38:38">
      <c r="AL3577" s="309"/>
    </row>
    <row r="3578" spans="38:38">
      <c r="AL3578" s="309"/>
    </row>
    <row r="3579" spans="38:38">
      <c r="AL3579" s="309"/>
    </row>
    <row r="3580" spans="38:38">
      <c r="AL3580" s="309"/>
    </row>
    <row r="3581" spans="38:38">
      <c r="AL3581" s="309"/>
    </row>
    <row r="3582" spans="38:38">
      <c r="AL3582" s="309"/>
    </row>
    <row r="3583" spans="38:38">
      <c r="AL3583" s="309"/>
    </row>
    <row r="3584" spans="38:38">
      <c r="AL3584" s="309"/>
    </row>
    <row r="3585" spans="38:38">
      <c r="AL3585" s="309"/>
    </row>
    <row r="3586" spans="38:38">
      <c r="AL3586" s="309"/>
    </row>
    <row r="3587" spans="38:38">
      <c r="AL3587" s="309"/>
    </row>
    <row r="3588" spans="38:38">
      <c r="AL3588" s="309"/>
    </row>
    <row r="3589" spans="38:38">
      <c r="AL3589" s="309"/>
    </row>
    <row r="3590" spans="38:38">
      <c r="AL3590" s="309"/>
    </row>
    <row r="3591" spans="38:38">
      <c r="AL3591" s="309"/>
    </row>
    <row r="3592" spans="38:38">
      <c r="AL3592" s="309"/>
    </row>
    <row r="3593" spans="38:38">
      <c r="AL3593" s="309"/>
    </row>
    <row r="3594" spans="38:38">
      <c r="AL3594" s="309"/>
    </row>
    <row r="3595" spans="38:38">
      <c r="AL3595" s="309"/>
    </row>
    <row r="3596" spans="38:38">
      <c r="AL3596" s="309"/>
    </row>
    <row r="3597" spans="38:38">
      <c r="AL3597" s="309"/>
    </row>
    <row r="3598" spans="38:38">
      <c r="AL3598" s="309"/>
    </row>
    <row r="3599" spans="38:38">
      <c r="AL3599" s="309"/>
    </row>
    <row r="3600" spans="38:38">
      <c r="AL3600" s="309"/>
    </row>
    <row r="3601" spans="38:38">
      <c r="AL3601" s="309"/>
    </row>
    <row r="3602" spans="38:38">
      <c r="AL3602" s="309"/>
    </row>
    <row r="3603" spans="38:38">
      <c r="AL3603" s="309"/>
    </row>
    <row r="3604" spans="38:38">
      <c r="AL3604" s="309"/>
    </row>
    <row r="3605" spans="38:38">
      <c r="AL3605" s="309"/>
    </row>
    <row r="3606" spans="38:38">
      <c r="AL3606" s="309"/>
    </row>
    <row r="3607" spans="38:38">
      <c r="AL3607" s="309"/>
    </row>
    <row r="3608" spans="38:38">
      <c r="AL3608" s="309"/>
    </row>
    <row r="3609" spans="38:38">
      <c r="AL3609" s="309"/>
    </row>
    <row r="3610" spans="38:38">
      <c r="AL3610" s="309"/>
    </row>
    <row r="3611" spans="38:38">
      <c r="AL3611" s="309"/>
    </row>
    <row r="3612" spans="38:38">
      <c r="AL3612" s="309"/>
    </row>
    <row r="3613" spans="38:38">
      <c r="AL3613" s="309"/>
    </row>
    <row r="3614" spans="38:38">
      <c r="AL3614" s="309"/>
    </row>
    <row r="3615" spans="38:38">
      <c r="AL3615" s="309"/>
    </row>
    <row r="3616" spans="38:38">
      <c r="AL3616" s="309"/>
    </row>
    <row r="3617" spans="38:38">
      <c r="AL3617" s="309"/>
    </row>
    <row r="3618" spans="38:38">
      <c r="AL3618" s="309"/>
    </row>
    <row r="3619" spans="38:38">
      <c r="AL3619" s="309"/>
    </row>
    <row r="3620" spans="38:38">
      <c r="AL3620" s="309"/>
    </row>
    <row r="3621" spans="38:38">
      <c r="AL3621" s="309"/>
    </row>
    <row r="3622" spans="38:38">
      <c r="AL3622" s="309"/>
    </row>
    <row r="3623" spans="38:38">
      <c r="AL3623" s="309"/>
    </row>
    <row r="3624" spans="38:38">
      <c r="AL3624" s="309"/>
    </row>
    <row r="3625" spans="38:38">
      <c r="AL3625" s="309"/>
    </row>
    <row r="3626" spans="38:38">
      <c r="AL3626" s="309"/>
    </row>
    <row r="3627" spans="38:38">
      <c r="AL3627" s="309"/>
    </row>
    <row r="3628" spans="38:38">
      <c r="AL3628" s="309"/>
    </row>
    <row r="3629" spans="38:38">
      <c r="AL3629" s="309"/>
    </row>
    <row r="3630" spans="38:38">
      <c r="AL3630" s="309"/>
    </row>
    <row r="3631" spans="38:38">
      <c r="AL3631" s="309"/>
    </row>
    <row r="3632" spans="38:38">
      <c r="AL3632" s="309"/>
    </row>
    <row r="3633" spans="38:38">
      <c r="AL3633" s="309"/>
    </row>
    <row r="3634" spans="38:38">
      <c r="AL3634" s="309"/>
    </row>
    <row r="3635" spans="38:38">
      <c r="AL3635" s="309"/>
    </row>
    <row r="3636" spans="38:38">
      <c r="AL3636" s="309"/>
    </row>
    <row r="3637" spans="38:38">
      <c r="AL3637" s="309"/>
    </row>
    <row r="3638" spans="38:38">
      <c r="AL3638" s="309"/>
    </row>
    <row r="3639" spans="38:38">
      <c r="AL3639" s="309"/>
    </row>
    <row r="3640" spans="38:38">
      <c r="AL3640" s="309"/>
    </row>
    <row r="3641" spans="38:38">
      <c r="AL3641" s="309"/>
    </row>
    <row r="3642" spans="38:38">
      <c r="AL3642" s="309"/>
    </row>
    <row r="3643" spans="38:38">
      <c r="AL3643" s="309"/>
    </row>
    <row r="3644" spans="38:38">
      <c r="AL3644" s="309"/>
    </row>
    <row r="3645" spans="38:38">
      <c r="AL3645" s="309"/>
    </row>
    <row r="3646" spans="38:38">
      <c r="AL3646" s="309"/>
    </row>
    <row r="3647" spans="38:38">
      <c r="AL3647" s="309"/>
    </row>
    <row r="3648" spans="38:38">
      <c r="AL3648" s="309"/>
    </row>
    <row r="3649" spans="38:38">
      <c r="AL3649" s="309"/>
    </row>
    <row r="3650" spans="38:38">
      <c r="AL3650" s="309"/>
    </row>
    <row r="3651" spans="38:38">
      <c r="AL3651" s="309"/>
    </row>
    <row r="3652" spans="38:38">
      <c r="AL3652" s="309"/>
    </row>
    <row r="3653" spans="38:38">
      <c r="AL3653" s="309"/>
    </row>
    <row r="3654" spans="38:38">
      <c r="AL3654" s="309"/>
    </row>
    <row r="3655" spans="38:38">
      <c r="AL3655" s="309"/>
    </row>
    <row r="3656" spans="38:38">
      <c r="AL3656" s="309"/>
    </row>
    <row r="3657" spans="38:38">
      <c r="AL3657" s="309"/>
    </row>
    <row r="3658" spans="38:38">
      <c r="AL3658" s="309"/>
    </row>
    <row r="3659" spans="38:38">
      <c r="AL3659" s="309"/>
    </row>
    <row r="3660" spans="38:38">
      <c r="AL3660" s="309"/>
    </row>
    <row r="3661" spans="38:38">
      <c r="AL3661" s="309"/>
    </row>
    <row r="3662" spans="38:38">
      <c r="AL3662" s="309"/>
    </row>
    <row r="3663" spans="38:38">
      <c r="AL3663" s="309"/>
    </row>
    <row r="3664" spans="38:38">
      <c r="AL3664" s="309"/>
    </row>
    <row r="3665" spans="38:38">
      <c r="AL3665" s="309"/>
    </row>
    <row r="3666" spans="38:38">
      <c r="AL3666" s="309"/>
    </row>
    <row r="3667" spans="38:38">
      <c r="AL3667" s="309"/>
    </row>
    <row r="3668" spans="38:38">
      <c r="AL3668" s="309"/>
    </row>
    <row r="3669" spans="38:38">
      <c r="AL3669" s="309"/>
    </row>
    <row r="3670" spans="38:38">
      <c r="AL3670" s="309"/>
    </row>
    <row r="3671" spans="38:38">
      <c r="AL3671" s="309"/>
    </row>
    <row r="3672" spans="38:38">
      <c r="AL3672" s="309"/>
    </row>
    <row r="3673" spans="38:38">
      <c r="AL3673" s="309"/>
    </row>
    <row r="3674" spans="38:38">
      <c r="AL3674" s="309"/>
    </row>
    <row r="3675" spans="38:38">
      <c r="AL3675" s="309"/>
    </row>
    <row r="3676" spans="38:38">
      <c r="AL3676" s="309"/>
    </row>
    <row r="3677" spans="38:38">
      <c r="AL3677" s="309"/>
    </row>
    <row r="3678" spans="38:38">
      <c r="AL3678" s="309"/>
    </row>
    <row r="3679" spans="38:38">
      <c r="AL3679" s="309"/>
    </row>
    <row r="3680" spans="38:38">
      <c r="AL3680" s="309"/>
    </row>
    <row r="3681" spans="38:38">
      <c r="AL3681" s="309"/>
    </row>
    <row r="3682" spans="38:38">
      <c r="AL3682" s="309"/>
    </row>
    <row r="3683" spans="38:38">
      <c r="AL3683" s="309"/>
    </row>
    <row r="3684" spans="38:38">
      <c r="AL3684" s="309"/>
    </row>
    <row r="3685" spans="38:38">
      <c r="AL3685" s="309"/>
    </row>
    <row r="3686" spans="38:38">
      <c r="AL3686" s="309"/>
    </row>
    <row r="3687" spans="38:38">
      <c r="AL3687" s="309"/>
    </row>
    <row r="3688" spans="38:38">
      <c r="AL3688" s="309"/>
    </row>
    <row r="3689" spans="38:38">
      <c r="AL3689" s="309"/>
    </row>
    <row r="3690" spans="38:38">
      <c r="AL3690" s="309"/>
    </row>
    <row r="3691" spans="38:38">
      <c r="AL3691" s="309"/>
    </row>
    <row r="3692" spans="38:38">
      <c r="AL3692" s="309"/>
    </row>
    <row r="3693" spans="38:38">
      <c r="AL3693" s="309"/>
    </row>
    <row r="3694" spans="38:38">
      <c r="AL3694" s="309"/>
    </row>
    <row r="3695" spans="38:38">
      <c r="AL3695" s="309"/>
    </row>
    <row r="3696" spans="38:38">
      <c r="AL3696" s="309"/>
    </row>
    <row r="3697" spans="38:38">
      <c r="AL3697" s="309"/>
    </row>
    <row r="3698" spans="38:38">
      <c r="AL3698" s="309"/>
    </row>
    <row r="3699" spans="38:38">
      <c r="AL3699" s="309"/>
    </row>
    <row r="3700" spans="38:38">
      <c r="AL3700" s="309"/>
    </row>
    <row r="3701" spans="38:38">
      <c r="AL3701" s="309"/>
    </row>
    <row r="3702" spans="38:38">
      <c r="AL3702" s="309"/>
    </row>
    <row r="3703" spans="38:38">
      <c r="AL3703" s="309"/>
    </row>
    <row r="3704" spans="38:38">
      <c r="AL3704" s="309"/>
    </row>
    <row r="3705" spans="38:38">
      <c r="AL3705" s="309"/>
    </row>
    <row r="3706" spans="38:38">
      <c r="AL3706" s="309"/>
    </row>
    <row r="3707" spans="38:38">
      <c r="AL3707" s="309"/>
    </row>
    <row r="3708" spans="38:38">
      <c r="AL3708" s="309"/>
    </row>
    <row r="3709" spans="38:38">
      <c r="AL3709" s="309"/>
    </row>
    <row r="3710" spans="38:38">
      <c r="AL3710" s="309"/>
    </row>
    <row r="3711" spans="38:38">
      <c r="AL3711" s="309"/>
    </row>
    <row r="3712" spans="38:38">
      <c r="AL3712" s="309"/>
    </row>
    <row r="3713" spans="38:38">
      <c r="AL3713" s="309"/>
    </row>
    <row r="3714" spans="38:38">
      <c r="AL3714" s="309"/>
    </row>
    <row r="3715" spans="38:38">
      <c r="AL3715" s="309"/>
    </row>
    <row r="3716" spans="38:38">
      <c r="AL3716" s="309"/>
    </row>
    <row r="3717" spans="38:38">
      <c r="AL3717" s="309"/>
    </row>
    <row r="3718" spans="38:38">
      <c r="AL3718" s="309"/>
    </row>
    <row r="3719" spans="38:38">
      <c r="AL3719" s="309"/>
    </row>
    <row r="3720" spans="38:38">
      <c r="AL3720" s="309"/>
    </row>
    <row r="3721" spans="38:38">
      <c r="AL3721" s="309"/>
    </row>
    <row r="3722" spans="38:38">
      <c r="AL3722" s="309"/>
    </row>
    <row r="3723" spans="38:38">
      <c r="AL3723" s="309"/>
    </row>
    <row r="3724" spans="38:38">
      <c r="AL3724" s="309"/>
    </row>
    <row r="3725" spans="38:38">
      <c r="AL3725" s="309"/>
    </row>
    <row r="3726" spans="38:38">
      <c r="AL3726" s="309"/>
    </row>
    <row r="3727" spans="38:38">
      <c r="AL3727" s="309"/>
    </row>
    <row r="3728" spans="38:38">
      <c r="AL3728" s="309"/>
    </row>
    <row r="3729" spans="38:38">
      <c r="AL3729" s="309"/>
    </row>
    <row r="3730" spans="38:38">
      <c r="AL3730" s="309"/>
    </row>
    <row r="3731" spans="38:38">
      <c r="AL3731" s="309"/>
    </row>
    <row r="3732" spans="38:38">
      <c r="AL3732" s="309"/>
    </row>
    <row r="3733" spans="38:38">
      <c r="AL3733" s="309"/>
    </row>
    <row r="3734" spans="38:38">
      <c r="AL3734" s="309"/>
    </row>
    <row r="3735" spans="38:38">
      <c r="AL3735" s="309"/>
    </row>
    <row r="3736" spans="38:38">
      <c r="AL3736" s="309"/>
    </row>
    <row r="3737" spans="38:38">
      <c r="AL3737" s="309"/>
    </row>
    <row r="3738" spans="38:38">
      <c r="AL3738" s="309"/>
    </row>
    <row r="3739" spans="38:38">
      <c r="AL3739" s="309"/>
    </row>
    <row r="3740" spans="38:38">
      <c r="AL3740" s="309"/>
    </row>
    <row r="3741" spans="38:38">
      <c r="AL3741" s="309"/>
    </row>
    <row r="3742" spans="38:38">
      <c r="AL3742" s="309"/>
    </row>
    <row r="3743" spans="38:38">
      <c r="AL3743" s="309"/>
    </row>
    <row r="3744" spans="38:38">
      <c r="AL3744" s="309"/>
    </row>
    <row r="3745" spans="38:38">
      <c r="AL3745" s="309"/>
    </row>
    <row r="3746" spans="38:38">
      <c r="AL3746" s="309"/>
    </row>
    <row r="3747" spans="38:38">
      <c r="AL3747" s="309"/>
    </row>
    <row r="3748" spans="38:38">
      <c r="AL3748" s="309"/>
    </row>
    <row r="3749" spans="38:38">
      <c r="AL3749" s="309"/>
    </row>
    <row r="3750" spans="38:38">
      <c r="AL3750" s="309"/>
    </row>
    <row r="3751" spans="38:38">
      <c r="AL3751" s="309"/>
    </row>
    <row r="3752" spans="38:38">
      <c r="AL3752" s="309"/>
    </row>
    <row r="3753" spans="38:38">
      <c r="AL3753" s="309"/>
    </row>
    <row r="3754" spans="38:38">
      <c r="AL3754" s="309"/>
    </row>
    <row r="3755" spans="38:38">
      <c r="AL3755" s="309"/>
    </row>
    <row r="3756" spans="38:38">
      <c r="AL3756" s="309"/>
    </row>
    <row r="3757" spans="38:38">
      <c r="AL3757" s="309"/>
    </row>
    <row r="3758" spans="38:38">
      <c r="AL3758" s="309"/>
    </row>
    <row r="3759" spans="38:38">
      <c r="AL3759" s="309"/>
    </row>
    <row r="3760" spans="38:38">
      <c r="AL3760" s="309"/>
    </row>
    <row r="3761" spans="38:38">
      <c r="AL3761" s="309"/>
    </row>
    <row r="3762" spans="38:38">
      <c r="AL3762" s="309"/>
    </row>
    <row r="3763" spans="38:38">
      <c r="AL3763" s="309"/>
    </row>
    <row r="3764" spans="38:38">
      <c r="AL3764" s="309"/>
    </row>
    <row r="3765" spans="38:38">
      <c r="AL3765" s="309"/>
    </row>
    <row r="3766" spans="38:38">
      <c r="AL3766" s="309"/>
    </row>
    <row r="3767" spans="38:38">
      <c r="AL3767" s="309"/>
    </row>
    <row r="3768" spans="38:38">
      <c r="AL3768" s="309"/>
    </row>
    <row r="3769" spans="38:38">
      <c r="AL3769" s="309"/>
    </row>
    <row r="3770" spans="38:38">
      <c r="AL3770" s="309"/>
    </row>
    <row r="3771" spans="38:38">
      <c r="AL3771" s="309"/>
    </row>
    <row r="3772" spans="38:38">
      <c r="AL3772" s="309"/>
    </row>
    <row r="3773" spans="38:38">
      <c r="AL3773" s="309"/>
    </row>
    <row r="3774" spans="38:38">
      <c r="AL3774" s="309"/>
    </row>
    <row r="3775" spans="38:38">
      <c r="AL3775" s="309"/>
    </row>
    <row r="3776" spans="38:38">
      <c r="AL3776" s="309"/>
    </row>
    <row r="3777" spans="38:38">
      <c r="AL3777" s="309"/>
    </row>
    <row r="3778" spans="38:38">
      <c r="AL3778" s="309"/>
    </row>
    <row r="3779" spans="38:38">
      <c r="AL3779" s="309"/>
    </row>
    <row r="3780" spans="38:38">
      <c r="AL3780" s="309"/>
    </row>
    <row r="3781" spans="38:38">
      <c r="AL3781" s="309"/>
    </row>
    <row r="3782" spans="38:38">
      <c r="AL3782" s="309"/>
    </row>
    <row r="3783" spans="38:38">
      <c r="AL3783" s="309"/>
    </row>
    <row r="3784" spans="38:38">
      <c r="AL3784" s="309"/>
    </row>
    <row r="3785" spans="38:38">
      <c r="AL3785" s="309"/>
    </row>
    <row r="3786" spans="38:38">
      <c r="AL3786" s="309"/>
    </row>
    <row r="3787" spans="38:38">
      <c r="AL3787" s="309"/>
    </row>
    <row r="3788" spans="38:38">
      <c r="AL3788" s="309"/>
    </row>
    <row r="3789" spans="38:38">
      <c r="AL3789" s="309"/>
    </row>
    <row r="3790" spans="38:38">
      <c r="AL3790" s="309"/>
    </row>
    <row r="3791" spans="38:38">
      <c r="AL3791" s="309"/>
    </row>
    <row r="3792" spans="38:38">
      <c r="AL3792" s="309"/>
    </row>
    <row r="3793" spans="38:38">
      <c r="AL3793" s="309"/>
    </row>
    <row r="3794" spans="38:38">
      <c r="AL3794" s="309"/>
    </row>
    <row r="3795" spans="38:38">
      <c r="AL3795" s="309"/>
    </row>
    <row r="3796" spans="38:38">
      <c r="AL3796" s="309"/>
    </row>
    <row r="3797" spans="38:38">
      <c r="AL3797" s="309"/>
    </row>
    <row r="3798" spans="38:38">
      <c r="AL3798" s="309"/>
    </row>
    <row r="3799" spans="38:38">
      <c r="AL3799" s="309"/>
    </row>
    <row r="3800" spans="38:38">
      <c r="AL3800" s="309"/>
    </row>
    <row r="3801" spans="38:38">
      <c r="AL3801" s="309"/>
    </row>
    <row r="3802" spans="38:38">
      <c r="AL3802" s="309"/>
    </row>
    <row r="3803" spans="38:38">
      <c r="AL3803" s="309"/>
    </row>
    <row r="3804" spans="38:38">
      <c r="AL3804" s="309"/>
    </row>
    <row r="3805" spans="38:38">
      <c r="AL3805" s="309"/>
    </row>
    <row r="3806" spans="38:38">
      <c r="AL3806" s="309"/>
    </row>
    <row r="3807" spans="38:38">
      <c r="AL3807" s="309"/>
    </row>
    <row r="3808" spans="38:38">
      <c r="AL3808" s="309"/>
    </row>
    <row r="3809" spans="38:38">
      <c r="AL3809" s="309"/>
    </row>
    <row r="3810" spans="38:38">
      <c r="AL3810" s="309"/>
    </row>
    <row r="3811" spans="38:38">
      <c r="AL3811" s="309"/>
    </row>
    <row r="3812" spans="38:38">
      <c r="AL3812" s="309"/>
    </row>
    <row r="3813" spans="38:38">
      <c r="AL3813" s="309"/>
    </row>
    <row r="3814" spans="38:38">
      <c r="AL3814" s="309"/>
    </row>
    <row r="3815" spans="38:38">
      <c r="AL3815" s="309"/>
    </row>
    <row r="3816" spans="38:38">
      <c r="AL3816" s="309"/>
    </row>
    <row r="3817" spans="38:38">
      <c r="AL3817" s="309"/>
    </row>
    <row r="3818" spans="38:38">
      <c r="AL3818" s="309"/>
    </row>
    <row r="3819" spans="38:38">
      <c r="AL3819" s="309"/>
    </row>
    <row r="3820" spans="38:38">
      <c r="AL3820" s="309"/>
    </row>
    <row r="3821" spans="38:38">
      <c r="AL3821" s="309"/>
    </row>
    <row r="3822" spans="38:38">
      <c r="AL3822" s="309"/>
    </row>
    <row r="3823" spans="38:38">
      <c r="AL3823" s="309"/>
    </row>
    <row r="3824" spans="38:38">
      <c r="AL3824" s="309"/>
    </row>
    <row r="3825" spans="38:38">
      <c r="AL3825" s="309"/>
    </row>
    <row r="3826" spans="38:38">
      <c r="AL3826" s="309"/>
    </row>
    <row r="3827" spans="38:38">
      <c r="AL3827" s="309"/>
    </row>
    <row r="3828" spans="38:38">
      <c r="AL3828" s="309"/>
    </row>
    <row r="3829" spans="38:38">
      <c r="AL3829" s="309"/>
    </row>
    <row r="3830" spans="38:38">
      <c r="AL3830" s="309"/>
    </row>
    <row r="3831" spans="38:38">
      <c r="AL3831" s="309"/>
    </row>
    <row r="3832" spans="38:38">
      <c r="AL3832" s="309"/>
    </row>
    <row r="3833" spans="38:38">
      <c r="AL3833" s="309"/>
    </row>
    <row r="3834" spans="38:38">
      <c r="AL3834" s="309"/>
    </row>
    <row r="3835" spans="38:38">
      <c r="AL3835" s="309"/>
    </row>
    <row r="3836" spans="38:38">
      <c r="AL3836" s="309"/>
    </row>
    <row r="3837" spans="38:38">
      <c r="AL3837" s="309"/>
    </row>
    <row r="3838" spans="38:38">
      <c r="AL3838" s="309"/>
    </row>
    <row r="3839" spans="38:38">
      <c r="AL3839" s="309"/>
    </row>
    <row r="3840" spans="38:38">
      <c r="AL3840" s="309"/>
    </row>
    <row r="3841" spans="38:38">
      <c r="AL3841" s="309"/>
    </row>
    <row r="3842" spans="38:38">
      <c r="AL3842" s="309"/>
    </row>
    <row r="3843" spans="38:38">
      <c r="AL3843" s="309"/>
    </row>
    <row r="3844" spans="38:38">
      <c r="AL3844" s="309"/>
    </row>
    <row r="3845" spans="38:38">
      <c r="AL3845" s="309"/>
    </row>
    <row r="3846" spans="38:38">
      <c r="AL3846" s="309"/>
    </row>
    <row r="3847" spans="38:38">
      <c r="AL3847" s="309"/>
    </row>
    <row r="3848" spans="38:38">
      <c r="AL3848" s="309"/>
    </row>
    <row r="3849" spans="38:38">
      <c r="AL3849" s="309"/>
    </row>
    <row r="3850" spans="38:38">
      <c r="AL3850" s="309"/>
    </row>
    <row r="3851" spans="38:38">
      <c r="AL3851" s="309"/>
    </row>
    <row r="3852" spans="38:38">
      <c r="AL3852" s="309"/>
    </row>
    <row r="3853" spans="38:38">
      <c r="AL3853" s="309"/>
    </row>
    <row r="3854" spans="38:38">
      <c r="AL3854" s="309"/>
    </row>
    <row r="3855" spans="38:38">
      <c r="AL3855" s="309"/>
    </row>
    <row r="3856" spans="38:38">
      <c r="AL3856" s="309"/>
    </row>
    <row r="3857" spans="38:38">
      <c r="AL3857" s="309"/>
    </row>
    <row r="3858" spans="38:38">
      <c r="AL3858" s="309"/>
    </row>
    <row r="3859" spans="38:38">
      <c r="AL3859" s="309"/>
    </row>
    <row r="3860" spans="38:38">
      <c r="AL3860" s="309"/>
    </row>
    <row r="3861" spans="38:38">
      <c r="AL3861" s="309"/>
    </row>
    <row r="3862" spans="38:38">
      <c r="AL3862" s="309"/>
    </row>
    <row r="3863" spans="38:38">
      <c r="AL3863" s="309"/>
    </row>
    <row r="3864" spans="38:38">
      <c r="AL3864" s="309"/>
    </row>
    <row r="3865" spans="38:38">
      <c r="AL3865" s="309"/>
    </row>
    <row r="3866" spans="38:38">
      <c r="AL3866" s="309"/>
    </row>
    <row r="3867" spans="38:38">
      <c r="AL3867" s="309"/>
    </row>
    <row r="3868" spans="38:38">
      <c r="AL3868" s="309"/>
    </row>
    <row r="3869" spans="38:38">
      <c r="AL3869" s="309"/>
    </row>
    <row r="3870" spans="38:38">
      <c r="AL3870" s="309"/>
    </row>
    <row r="3871" spans="38:38">
      <c r="AL3871" s="309"/>
    </row>
    <row r="3872" spans="38:38">
      <c r="AL3872" s="309"/>
    </row>
    <row r="3873" spans="38:38">
      <c r="AL3873" s="309"/>
    </row>
    <row r="3874" spans="38:38">
      <c r="AL3874" s="309"/>
    </row>
    <row r="3875" spans="38:38">
      <c r="AL3875" s="309"/>
    </row>
    <row r="3876" spans="38:38">
      <c r="AL3876" s="309"/>
    </row>
    <row r="3877" spans="38:38">
      <c r="AL3877" s="309"/>
    </row>
    <row r="3878" spans="38:38">
      <c r="AL3878" s="309"/>
    </row>
    <row r="3879" spans="38:38">
      <c r="AL3879" s="309"/>
    </row>
    <row r="3880" spans="38:38">
      <c r="AL3880" s="309"/>
    </row>
    <row r="3881" spans="38:38">
      <c r="AL3881" s="309"/>
    </row>
    <row r="3882" spans="38:38">
      <c r="AL3882" s="309"/>
    </row>
    <row r="3883" spans="38:38">
      <c r="AL3883" s="309"/>
    </row>
    <row r="3884" spans="38:38">
      <c r="AL3884" s="309"/>
    </row>
    <row r="3885" spans="38:38">
      <c r="AL3885" s="309"/>
    </row>
    <row r="3886" spans="38:38">
      <c r="AL3886" s="309"/>
    </row>
    <row r="3887" spans="38:38">
      <c r="AL3887" s="309"/>
    </row>
    <row r="3888" spans="38:38">
      <c r="AL3888" s="309"/>
    </row>
    <row r="3889" spans="38:38">
      <c r="AL3889" s="309"/>
    </row>
    <row r="3890" spans="38:38">
      <c r="AL3890" s="309"/>
    </row>
    <row r="3891" spans="38:38">
      <c r="AL3891" s="309"/>
    </row>
    <row r="3892" spans="38:38">
      <c r="AL3892" s="309"/>
    </row>
    <row r="3893" spans="38:38">
      <c r="AL3893" s="309"/>
    </row>
    <row r="3894" spans="38:38">
      <c r="AL3894" s="309"/>
    </row>
    <row r="3895" spans="38:38">
      <c r="AL3895" s="309"/>
    </row>
    <row r="3896" spans="38:38">
      <c r="AL3896" s="309"/>
    </row>
    <row r="3897" spans="38:38">
      <c r="AL3897" s="309"/>
    </row>
    <row r="3898" spans="38:38">
      <c r="AL3898" s="309"/>
    </row>
    <row r="3899" spans="38:38">
      <c r="AL3899" s="309"/>
    </row>
    <row r="3900" spans="38:38">
      <c r="AL3900" s="309"/>
    </row>
    <row r="3901" spans="38:38">
      <c r="AL3901" s="309"/>
    </row>
    <row r="3902" spans="38:38">
      <c r="AL3902" s="309"/>
    </row>
    <row r="3903" spans="38:38">
      <c r="AL3903" s="309"/>
    </row>
    <row r="3904" spans="38:38">
      <c r="AL3904" s="309"/>
    </row>
    <row r="3905" spans="38:38">
      <c r="AL3905" s="309"/>
    </row>
    <row r="3906" spans="38:38">
      <c r="AL3906" s="309"/>
    </row>
    <row r="3907" spans="38:38">
      <c r="AL3907" s="309"/>
    </row>
    <row r="3908" spans="38:38">
      <c r="AL3908" s="309"/>
    </row>
    <row r="3909" spans="38:38">
      <c r="AL3909" s="309"/>
    </row>
    <row r="3910" spans="38:38">
      <c r="AL3910" s="309"/>
    </row>
    <row r="3911" spans="38:38">
      <c r="AL3911" s="309"/>
    </row>
    <row r="3912" spans="38:38">
      <c r="AL3912" s="309"/>
    </row>
    <row r="3913" spans="38:38">
      <c r="AL3913" s="309"/>
    </row>
    <row r="3914" spans="38:38">
      <c r="AL3914" s="309"/>
    </row>
    <row r="3915" spans="38:38">
      <c r="AL3915" s="309"/>
    </row>
    <row r="3916" spans="38:38">
      <c r="AL3916" s="309"/>
    </row>
    <row r="3917" spans="38:38">
      <c r="AL3917" s="309"/>
    </row>
    <row r="3918" spans="38:38">
      <c r="AL3918" s="309"/>
    </row>
    <row r="3919" spans="38:38">
      <c r="AL3919" s="309"/>
    </row>
    <row r="3920" spans="38:38">
      <c r="AL3920" s="309"/>
    </row>
    <row r="3921" spans="38:38">
      <c r="AL3921" s="309"/>
    </row>
    <row r="3922" spans="38:38">
      <c r="AL3922" s="309"/>
    </row>
    <row r="3923" spans="38:38">
      <c r="AL3923" s="309"/>
    </row>
    <row r="3924" spans="38:38">
      <c r="AL3924" s="309"/>
    </row>
    <row r="3925" spans="38:38">
      <c r="AL3925" s="309"/>
    </row>
    <row r="3926" spans="38:38">
      <c r="AL3926" s="309"/>
    </row>
    <row r="3927" spans="38:38">
      <c r="AL3927" s="309"/>
    </row>
    <row r="3928" spans="38:38">
      <c r="AL3928" s="309"/>
    </row>
    <row r="3929" spans="38:38">
      <c r="AL3929" s="309"/>
    </row>
    <row r="3930" spans="38:38">
      <c r="AL3930" s="309"/>
    </row>
    <row r="3931" spans="38:38">
      <c r="AL3931" s="309"/>
    </row>
    <row r="3932" spans="38:38">
      <c r="AL3932" s="309"/>
    </row>
    <row r="3933" spans="38:38">
      <c r="AL3933" s="309"/>
    </row>
    <row r="3934" spans="38:38">
      <c r="AL3934" s="309"/>
    </row>
    <row r="3935" spans="38:38">
      <c r="AL3935" s="309"/>
    </row>
    <row r="3936" spans="38:38">
      <c r="AL3936" s="309"/>
    </row>
    <row r="3937" spans="38:38">
      <c r="AL3937" s="309"/>
    </row>
    <row r="3938" spans="38:38">
      <c r="AL3938" s="309"/>
    </row>
    <row r="3939" spans="38:38">
      <c r="AL3939" s="309"/>
    </row>
    <row r="3940" spans="38:38">
      <c r="AL3940" s="309"/>
    </row>
    <row r="3941" spans="38:38">
      <c r="AL3941" s="309"/>
    </row>
    <row r="3942" spans="38:38">
      <c r="AL3942" s="309"/>
    </row>
    <row r="3943" spans="38:38">
      <c r="AL3943" s="309"/>
    </row>
    <row r="3944" spans="38:38">
      <c r="AL3944" s="309"/>
    </row>
    <row r="3945" spans="38:38">
      <c r="AL3945" s="309"/>
    </row>
    <row r="3946" spans="38:38">
      <c r="AL3946" s="309"/>
    </row>
    <row r="3947" spans="38:38">
      <c r="AL3947" s="309"/>
    </row>
    <row r="3948" spans="38:38">
      <c r="AL3948" s="309"/>
    </row>
    <row r="3949" spans="38:38">
      <c r="AL3949" s="309"/>
    </row>
    <row r="3950" spans="38:38">
      <c r="AL3950" s="309"/>
    </row>
    <row r="3951" spans="38:38">
      <c r="AL3951" s="309"/>
    </row>
    <row r="3952" spans="38:38">
      <c r="AL3952" s="309"/>
    </row>
    <row r="3953" spans="38:38">
      <c r="AL3953" s="309"/>
    </row>
    <row r="3954" spans="38:38">
      <c r="AL3954" s="309"/>
    </row>
    <row r="3955" spans="38:38">
      <c r="AL3955" s="309"/>
    </row>
    <row r="3956" spans="38:38">
      <c r="AL3956" s="309"/>
    </row>
    <row r="3957" spans="38:38">
      <c r="AL3957" s="309"/>
    </row>
    <row r="3958" spans="38:38">
      <c r="AL3958" s="309"/>
    </row>
    <row r="3959" spans="38:38">
      <c r="AL3959" s="309"/>
    </row>
    <row r="3960" spans="38:38">
      <c r="AL3960" s="309"/>
    </row>
    <row r="3961" spans="38:38">
      <c r="AL3961" s="309"/>
    </row>
    <row r="3962" spans="38:38">
      <c r="AL3962" s="309"/>
    </row>
    <row r="3963" spans="38:38">
      <c r="AL3963" s="309"/>
    </row>
    <row r="3964" spans="38:38">
      <c r="AL3964" s="309"/>
    </row>
    <row r="3965" spans="38:38">
      <c r="AL3965" s="309"/>
    </row>
    <row r="3966" spans="38:38">
      <c r="AL3966" s="309"/>
    </row>
    <row r="3967" spans="38:38">
      <c r="AL3967" s="309"/>
    </row>
    <row r="3968" spans="38:38">
      <c r="AL3968" s="309"/>
    </row>
    <row r="3969" spans="38:38">
      <c r="AL3969" s="309"/>
    </row>
    <row r="3970" spans="38:38">
      <c r="AL3970" s="309"/>
    </row>
    <row r="3971" spans="38:38">
      <c r="AL3971" s="309"/>
    </row>
    <row r="3972" spans="38:38">
      <c r="AL3972" s="309"/>
    </row>
    <row r="3973" spans="38:38">
      <c r="AL3973" s="309"/>
    </row>
    <row r="3974" spans="38:38">
      <c r="AL3974" s="309"/>
    </row>
    <row r="3975" spans="38:38">
      <c r="AL3975" s="309"/>
    </row>
    <row r="3976" spans="38:38">
      <c r="AL3976" s="309"/>
    </row>
    <row r="3977" spans="38:38">
      <c r="AL3977" s="309"/>
    </row>
    <row r="3978" spans="38:38">
      <c r="AL3978" s="309"/>
    </row>
    <row r="3979" spans="38:38">
      <c r="AL3979" s="309"/>
    </row>
    <row r="3980" spans="38:38">
      <c r="AL3980" s="309"/>
    </row>
    <row r="3981" spans="38:38">
      <c r="AL3981" s="309"/>
    </row>
    <row r="3982" spans="38:38">
      <c r="AL3982" s="309"/>
    </row>
    <row r="3983" spans="38:38">
      <c r="AL3983" s="309"/>
    </row>
    <row r="3984" spans="38:38">
      <c r="AL3984" s="309"/>
    </row>
    <row r="3985" spans="38:38">
      <c r="AL3985" s="309"/>
    </row>
    <row r="3986" spans="38:38">
      <c r="AL3986" s="309"/>
    </row>
    <row r="3987" spans="38:38">
      <c r="AL3987" s="309"/>
    </row>
    <row r="3988" spans="38:38">
      <c r="AL3988" s="309"/>
    </row>
    <row r="3989" spans="38:38">
      <c r="AL3989" s="309"/>
    </row>
    <row r="3990" spans="38:38">
      <c r="AL3990" s="309"/>
    </row>
    <row r="3991" spans="38:38">
      <c r="AL3991" s="309"/>
    </row>
    <row r="3992" spans="38:38">
      <c r="AL3992" s="309"/>
    </row>
    <row r="3993" spans="38:38">
      <c r="AL3993" s="309"/>
    </row>
    <row r="3994" spans="38:38">
      <c r="AL3994" s="309"/>
    </row>
    <row r="3995" spans="38:38">
      <c r="AL3995" s="309"/>
    </row>
    <row r="3996" spans="38:38">
      <c r="AL3996" s="309"/>
    </row>
    <row r="3997" spans="38:38">
      <c r="AL3997" s="309"/>
    </row>
    <row r="3998" spans="38:38">
      <c r="AL3998" s="309"/>
    </row>
    <row r="3999" spans="38:38">
      <c r="AL3999" s="309"/>
    </row>
    <row r="4000" spans="38:38">
      <c r="AL4000" s="309"/>
    </row>
    <row r="4001" spans="38:38">
      <c r="AL4001" s="309"/>
    </row>
    <row r="4002" spans="38:38">
      <c r="AL4002" s="309"/>
    </row>
    <row r="4003" spans="38:38">
      <c r="AL4003" s="309"/>
    </row>
    <row r="4004" spans="38:38">
      <c r="AL4004" s="309"/>
    </row>
    <row r="4005" spans="38:38">
      <c r="AL4005" s="309"/>
    </row>
    <row r="4006" spans="38:38">
      <c r="AL4006" s="309"/>
    </row>
    <row r="4007" spans="38:38">
      <c r="AL4007" s="309"/>
    </row>
    <row r="4008" spans="38:38">
      <c r="AL4008" s="309"/>
    </row>
    <row r="4009" spans="38:38">
      <c r="AL4009" s="309"/>
    </row>
    <row r="4010" spans="38:38">
      <c r="AL4010" s="309"/>
    </row>
    <row r="4011" spans="38:38">
      <c r="AL4011" s="309"/>
    </row>
    <row r="4012" spans="38:38">
      <c r="AL4012" s="309"/>
    </row>
    <row r="4013" spans="38:38">
      <c r="AL4013" s="309"/>
    </row>
    <row r="4014" spans="38:38">
      <c r="AL4014" s="309"/>
    </row>
    <row r="4015" spans="38:38">
      <c r="AL4015" s="309"/>
    </row>
    <row r="4016" spans="38:38">
      <c r="AL4016" s="309"/>
    </row>
    <row r="4017" spans="38:38">
      <c r="AL4017" s="309"/>
    </row>
    <row r="4018" spans="38:38">
      <c r="AL4018" s="309"/>
    </row>
    <row r="4019" spans="38:38">
      <c r="AL4019" s="309"/>
    </row>
    <row r="4020" spans="38:38">
      <c r="AL4020" s="309"/>
    </row>
    <row r="4021" spans="38:38">
      <c r="AL4021" s="309"/>
    </row>
    <row r="4022" spans="38:38">
      <c r="AL4022" s="309"/>
    </row>
    <row r="4023" spans="38:38">
      <c r="AL4023" s="309"/>
    </row>
    <row r="4024" spans="38:38">
      <c r="AL4024" s="309"/>
    </row>
    <row r="4025" spans="38:38">
      <c r="AL4025" s="309"/>
    </row>
    <row r="4026" spans="38:38">
      <c r="AL4026" s="309"/>
    </row>
    <row r="4027" spans="38:38">
      <c r="AL4027" s="309"/>
    </row>
    <row r="4028" spans="38:38">
      <c r="AL4028" s="309"/>
    </row>
    <row r="4029" spans="38:38">
      <c r="AL4029" s="309"/>
    </row>
    <row r="4030" spans="38:38">
      <c r="AL4030" s="309"/>
    </row>
    <row r="4031" spans="38:38">
      <c r="AL4031" s="309"/>
    </row>
    <row r="4032" spans="38:38">
      <c r="AL4032" s="309"/>
    </row>
    <row r="4033" spans="38:38">
      <c r="AL4033" s="309"/>
    </row>
    <row r="4034" spans="38:38">
      <c r="AL4034" s="309"/>
    </row>
    <row r="4035" spans="38:38">
      <c r="AL4035" s="309"/>
    </row>
    <row r="4036" spans="38:38">
      <c r="AL4036" s="309"/>
    </row>
    <row r="4037" spans="38:38">
      <c r="AL4037" s="309"/>
    </row>
    <row r="4038" spans="38:38">
      <c r="AL4038" s="309"/>
    </row>
    <row r="4039" spans="38:38">
      <c r="AL4039" s="309"/>
    </row>
    <row r="4040" spans="38:38">
      <c r="AL4040" s="309"/>
    </row>
    <row r="4041" spans="38:38">
      <c r="AL4041" s="309"/>
    </row>
    <row r="4042" spans="38:38">
      <c r="AL4042" s="309"/>
    </row>
    <row r="4043" spans="38:38">
      <c r="AL4043" s="309"/>
    </row>
    <row r="4044" spans="38:38">
      <c r="AL4044" s="309"/>
    </row>
    <row r="4045" spans="38:38">
      <c r="AL4045" s="309"/>
    </row>
    <row r="4046" spans="38:38">
      <c r="AL4046" s="309"/>
    </row>
    <row r="4047" spans="38:38">
      <c r="AL4047" s="309"/>
    </row>
    <row r="4048" spans="38:38">
      <c r="AL4048" s="309"/>
    </row>
    <row r="4049" spans="38:38">
      <c r="AL4049" s="309"/>
    </row>
    <row r="4050" spans="38:38">
      <c r="AL4050" s="309"/>
    </row>
    <row r="4051" spans="38:38">
      <c r="AL4051" s="309"/>
    </row>
    <row r="4052" spans="38:38">
      <c r="AL4052" s="309"/>
    </row>
    <row r="4053" spans="38:38">
      <c r="AL4053" s="309"/>
    </row>
    <row r="4054" spans="38:38">
      <c r="AL4054" s="309"/>
    </row>
    <row r="4055" spans="38:38">
      <c r="AL4055" s="309"/>
    </row>
    <row r="4056" spans="38:38">
      <c r="AL4056" s="309"/>
    </row>
    <row r="4057" spans="38:38">
      <c r="AL4057" s="309"/>
    </row>
    <row r="4058" spans="38:38">
      <c r="AL4058" s="309"/>
    </row>
    <row r="4059" spans="38:38">
      <c r="AL4059" s="309"/>
    </row>
    <row r="4060" spans="38:38">
      <c r="AL4060" s="309"/>
    </row>
    <row r="4061" spans="38:38">
      <c r="AL4061" s="309"/>
    </row>
    <row r="4062" spans="38:38">
      <c r="AL4062" s="309"/>
    </row>
    <row r="4063" spans="38:38">
      <c r="AL4063" s="309"/>
    </row>
    <row r="4064" spans="38:38">
      <c r="AL4064" s="309"/>
    </row>
    <row r="4065" spans="38:38">
      <c r="AL4065" s="309"/>
    </row>
    <row r="4066" spans="38:38">
      <c r="AL4066" s="309"/>
    </row>
    <row r="4067" spans="38:38">
      <c r="AL4067" s="309"/>
    </row>
    <row r="4068" spans="38:38">
      <c r="AL4068" s="309"/>
    </row>
    <row r="4069" spans="38:38">
      <c r="AL4069" s="309"/>
    </row>
    <row r="4070" spans="38:38">
      <c r="AL4070" s="309"/>
    </row>
    <row r="4071" spans="38:38">
      <c r="AL4071" s="309"/>
    </row>
    <row r="4072" spans="38:38">
      <c r="AL4072" s="309"/>
    </row>
    <row r="4073" spans="38:38">
      <c r="AL4073" s="309"/>
    </row>
    <row r="4074" spans="38:38">
      <c r="AL4074" s="309"/>
    </row>
    <row r="4075" spans="38:38">
      <c r="AL4075" s="309"/>
    </row>
    <row r="4076" spans="38:38">
      <c r="AL4076" s="309"/>
    </row>
    <row r="4077" spans="38:38">
      <c r="AL4077" s="309"/>
    </row>
    <row r="4078" spans="38:38">
      <c r="AL4078" s="309"/>
    </row>
    <row r="4079" spans="38:38">
      <c r="AL4079" s="309"/>
    </row>
    <row r="4080" spans="38:38">
      <c r="AL4080" s="309"/>
    </row>
    <row r="4081" spans="38:38">
      <c r="AL4081" s="309"/>
    </row>
    <row r="4082" spans="38:38">
      <c r="AL4082" s="309"/>
    </row>
    <row r="4083" spans="38:38">
      <c r="AL4083" s="309"/>
    </row>
    <row r="4084" spans="38:38">
      <c r="AL4084" s="309"/>
    </row>
    <row r="4085" spans="38:38">
      <c r="AL4085" s="309"/>
    </row>
    <row r="4086" spans="38:38">
      <c r="AL4086" s="309"/>
    </row>
    <row r="4087" spans="38:38">
      <c r="AL4087" s="309"/>
    </row>
    <row r="4088" spans="38:38">
      <c r="AL4088" s="309"/>
    </row>
    <row r="4089" spans="38:38">
      <c r="AL4089" s="309"/>
    </row>
    <row r="4090" spans="38:38">
      <c r="AL4090" s="309"/>
    </row>
    <row r="4091" spans="38:38">
      <c r="AL4091" s="309"/>
    </row>
    <row r="4092" spans="38:38">
      <c r="AL4092" s="309"/>
    </row>
    <row r="4093" spans="38:38">
      <c r="AL4093" s="309"/>
    </row>
    <row r="4094" spans="38:38">
      <c r="AL4094" s="309"/>
    </row>
    <row r="4095" spans="38:38">
      <c r="AL4095" s="309"/>
    </row>
    <row r="4096" spans="38:38">
      <c r="AL4096" s="309"/>
    </row>
    <row r="4097" spans="38:38">
      <c r="AL4097" s="309"/>
    </row>
    <row r="4098" spans="38:38">
      <c r="AL4098" s="309"/>
    </row>
    <row r="4099" spans="38:38">
      <c r="AL4099" s="309"/>
    </row>
    <row r="4100" spans="38:38">
      <c r="AL4100" s="309"/>
    </row>
    <row r="4101" spans="38:38">
      <c r="AL4101" s="309"/>
    </row>
    <row r="4102" spans="38:38">
      <c r="AL4102" s="309"/>
    </row>
    <row r="4103" spans="38:38">
      <c r="AL4103" s="309"/>
    </row>
    <row r="4104" spans="38:38">
      <c r="AL4104" s="309"/>
    </row>
    <row r="4105" spans="38:38">
      <c r="AL4105" s="309"/>
    </row>
    <row r="4106" spans="38:38">
      <c r="AL4106" s="309"/>
    </row>
    <row r="4107" spans="38:38">
      <c r="AL4107" s="309"/>
    </row>
    <row r="4108" spans="38:38">
      <c r="AL4108" s="309"/>
    </row>
    <row r="4109" spans="38:38">
      <c r="AL4109" s="309"/>
    </row>
    <row r="4110" spans="38:38">
      <c r="AL4110" s="309"/>
    </row>
    <row r="4111" spans="38:38">
      <c r="AL4111" s="309"/>
    </row>
    <row r="4112" spans="38:38">
      <c r="AL4112" s="309"/>
    </row>
    <row r="4113" spans="38:38">
      <c r="AL4113" s="309"/>
    </row>
    <row r="4114" spans="38:38">
      <c r="AL4114" s="309"/>
    </row>
    <row r="4115" spans="38:38">
      <c r="AL4115" s="309"/>
    </row>
    <row r="4116" spans="38:38">
      <c r="AL4116" s="309"/>
    </row>
    <row r="4117" spans="38:38">
      <c r="AL4117" s="309"/>
    </row>
    <row r="4118" spans="38:38">
      <c r="AL4118" s="309"/>
    </row>
    <row r="4119" spans="38:38">
      <c r="AL4119" s="309"/>
    </row>
    <row r="4120" spans="38:38">
      <c r="AL4120" s="309"/>
    </row>
    <row r="4121" spans="38:38">
      <c r="AL4121" s="309"/>
    </row>
    <row r="4122" spans="38:38">
      <c r="AL4122" s="309"/>
    </row>
    <row r="4123" spans="38:38">
      <c r="AL4123" s="309"/>
    </row>
    <row r="4124" spans="38:38">
      <c r="AL4124" s="309"/>
    </row>
    <row r="4125" spans="38:38">
      <c r="AL4125" s="309"/>
    </row>
    <row r="4126" spans="38:38">
      <c r="AL4126" s="309"/>
    </row>
    <row r="4127" spans="38:38">
      <c r="AL4127" s="309"/>
    </row>
    <row r="4128" spans="38:38">
      <c r="AL4128" s="309"/>
    </row>
    <row r="4129" spans="38:38">
      <c r="AL4129" s="309"/>
    </row>
    <row r="4130" spans="38:38">
      <c r="AL4130" s="309"/>
    </row>
    <row r="4131" spans="38:38">
      <c r="AL4131" s="309"/>
    </row>
    <row r="4132" spans="38:38">
      <c r="AL4132" s="309"/>
    </row>
    <row r="4133" spans="38:38">
      <c r="AL4133" s="309"/>
    </row>
    <row r="4134" spans="38:38">
      <c r="AL4134" s="309"/>
    </row>
    <row r="4135" spans="38:38">
      <c r="AL4135" s="309"/>
    </row>
    <row r="4136" spans="38:38">
      <c r="AL4136" s="309"/>
    </row>
    <row r="4137" spans="38:38">
      <c r="AL4137" s="309"/>
    </row>
    <row r="4138" spans="38:38">
      <c r="AL4138" s="309"/>
    </row>
    <row r="4139" spans="38:38">
      <c r="AL4139" s="309"/>
    </row>
    <row r="4140" spans="38:38">
      <c r="AL4140" s="309"/>
    </row>
    <row r="4141" spans="38:38">
      <c r="AL4141" s="309"/>
    </row>
    <row r="4142" spans="38:38">
      <c r="AL4142" s="309"/>
    </row>
    <row r="4143" spans="38:38">
      <c r="AL4143" s="309"/>
    </row>
    <row r="4144" spans="38:38">
      <c r="AL4144" s="309"/>
    </row>
    <row r="4145" spans="38:38">
      <c r="AL4145" s="309"/>
    </row>
    <row r="4146" spans="38:38">
      <c r="AL4146" s="309"/>
    </row>
    <row r="4147" spans="38:38">
      <c r="AL4147" s="309"/>
    </row>
    <row r="4148" spans="38:38">
      <c r="AL4148" s="309"/>
    </row>
    <row r="4149" spans="38:38">
      <c r="AL4149" s="309"/>
    </row>
    <row r="4150" spans="38:38">
      <c r="AL4150" s="309"/>
    </row>
    <row r="4151" spans="38:38">
      <c r="AL4151" s="309"/>
    </row>
    <row r="4152" spans="38:38">
      <c r="AL4152" s="309"/>
    </row>
    <row r="4153" spans="38:38">
      <c r="AL4153" s="309"/>
    </row>
    <row r="4154" spans="38:38">
      <c r="AL4154" s="309"/>
    </row>
    <row r="4155" spans="38:38">
      <c r="AL4155" s="309"/>
    </row>
    <row r="4156" spans="38:38">
      <c r="AL4156" s="309"/>
    </row>
    <row r="4157" spans="38:38">
      <c r="AL4157" s="309"/>
    </row>
    <row r="4158" spans="38:38">
      <c r="AL4158" s="309"/>
    </row>
    <row r="4159" spans="38:38">
      <c r="AL4159" s="309"/>
    </row>
    <row r="4160" spans="38:38">
      <c r="AL4160" s="309"/>
    </row>
    <row r="4161" spans="38:38">
      <c r="AL4161" s="309"/>
    </row>
    <row r="4162" spans="38:38">
      <c r="AL4162" s="309"/>
    </row>
    <row r="4163" spans="38:38">
      <c r="AL4163" s="309"/>
    </row>
    <row r="4164" spans="38:38">
      <c r="AL4164" s="309"/>
    </row>
    <row r="4165" spans="38:38">
      <c r="AL4165" s="309"/>
    </row>
    <row r="4166" spans="38:38">
      <c r="AL4166" s="309"/>
    </row>
    <row r="4167" spans="38:38">
      <c r="AL4167" s="309"/>
    </row>
    <row r="4168" spans="38:38">
      <c r="AL4168" s="309"/>
    </row>
    <row r="4169" spans="38:38">
      <c r="AL4169" s="309"/>
    </row>
    <row r="4170" spans="38:38">
      <c r="AL4170" s="309"/>
    </row>
    <row r="4171" spans="38:38">
      <c r="AL4171" s="309"/>
    </row>
    <row r="4172" spans="38:38">
      <c r="AL4172" s="309"/>
    </row>
    <row r="4173" spans="38:38">
      <c r="AL4173" s="309"/>
    </row>
    <row r="4174" spans="38:38">
      <c r="AL4174" s="309"/>
    </row>
    <row r="4175" spans="38:38">
      <c r="AL4175" s="309"/>
    </row>
    <row r="4176" spans="38:38">
      <c r="AL4176" s="309"/>
    </row>
    <row r="4177" spans="38:38">
      <c r="AL4177" s="309"/>
    </row>
    <row r="4178" spans="38:38">
      <c r="AL4178" s="309"/>
    </row>
    <row r="4179" spans="38:38">
      <c r="AL4179" s="309"/>
    </row>
    <row r="4180" spans="38:38">
      <c r="AL4180" s="309"/>
    </row>
    <row r="4181" spans="38:38">
      <c r="AL4181" s="309"/>
    </row>
    <row r="4182" spans="38:38">
      <c r="AL4182" s="309"/>
    </row>
    <row r="4183" spans="38:38">
      <c r="AL4183" s="309"/>
    </row>
    <row r="4184" spans="38:38">
      <c r="AL4184" s="309"/>
    </row>
    <row r="4185" spans="38:38">
      <c r="AL4185" s="309"/>
    </row>
    <row r="4186" spans="38:38">
      <c r="AL4186" s="309"/>
    </row>
    <row r="4187" spans="38:38">
      <c r="AL4187" s="309"/>
    </row>
    <row r="4188" spans="38:38">
      <c r="AL4188" s="309"/>
    </row>
    <row r="4189" spans="38:38">
      <c r="AL4189" s="309"/>
    </row>
    <row r="4190" spans="38:38">
      <c r="AL4190" s="309"/>
    </row>
    <row r="4191" spans="38:38">
      <c r="AL4191" s="309"/>
    </row>
    <row r="4192" spans="38:38">
      <c r="AL4192" s="309"/>
    </row>
    <row r="4193" spans="38:38">
      <c r="AL4193" s="309"/>
    </row>
    <row r="4194" spans="38:38">
      <c r="AL4194" s="309"/>
    </row>
    <row r="4195" spans="38:38">
      <c r="AL4195" s="309"/>
    </row>
    <row r="4196" spans="38:38">
      <c r="AL4196" s="309"/>
    </row>
    <row r="4197" spans="38:38">
      <c r="AL4197" s="309"/>
    </row>
    <row r="4198" spans="38:38">
      <c r="AL4198" s="309"/>
    </row>
    <row r="4199" spans="38:38">
      <c r="AL4199" s="309"/>
    </row>
    <row r="4200" spans="38:38">
      <c r="AL4200" s="309"/>
    </row>
    <row r="4201" spans="38:38">
      <c r="AL4201" s="309"/>
    </row>
    <row r="4202" spans="38:38">
      <c r="AL4202" s="309"/>
    </row>
    <row r="4203" spans="38:38">
      <c r="AL4203" s="309"/>
    </row>
    <row r="4204" spans="38:38">
      <c r="AL4204" s="309"/>
    </row>
    <row r="4205" spans="38:38">
      <c r="AL4205" s="309"/>
    </row>
    <row r="4206" spans="38:38">
      <c r="AL4206" s="309"/>
    </row>
    <row r="4207" spans="38:38">
      <c r="AL4207" s="309"/>
    </row>
    <row r="4208" spans="38:38">
      <c r="AL4208" s="309"/>
    </row>
    <row r="4209" spans="38:38">
      <c r="AL4209" s="309"/>
    </row>
    <row r="4210" spans="38:38">
      <c r="AL4210" s="309"/>
    </row>
    <row r="4211" spans="38:38">
      <c r="AL4211" s="309"/>
    </row>
    <row r="4212" spans="38:38">
      <c r="AL4212" s="309"/>
    </row>
    <row r="4213" spans="38:38">
      <c r="AL4213" s="309"/>
    </row>
    <row r="4214" spans="38:38">
      <c r="AL4214" s="309"/>
    </row>
    <row r="4215" spans="38:38">
      <c r="AL4215" s="309"/>
    </row>
    <row r="4216" spans="38:38">
      <c r="AL4216" s="309"/>
    </row>
    <row r="4217" spans="38:38">
      <c r="AL4217" s="309"/>
    </row>
    <row r="4218" spans="38:38">
      <c r="AL4218" s="309"/>
    </row>
    <row r="4219" spans="38:38">
      <c r="AL4219" s="309"/>
    </row>
    <row r="4220" spans="38:38">
      <c r="AL4220" s="309"/>
    </row>
    <row r="4221" spans="38:38">
      <c r="AL4221" s="309"/>
    </row>
    <row r="4222" spans="38:38">
      <c r="AL4222" s="309"/>
    </row>
    <row r="4223" spans="38:38">
      <c r="AL4223" s="309"/>
    </row>
    <row r="4224" spans="38:38">
      <c r="AL4224" s="309"/>
    </row>
    <row r="4225" spans="38:38">
      <c r="AL4225" s="309"/>
    </row>
    <row r="4226" spans="38:38">
      <c r="AL4226" s="309"/>
    </row>
    <row r="4227" spans="38:38">
      <c r="AL4227" s="309"/>
    </row>
    <row r="4228" spans="38:38">
      <c r="AL4228" s="309"/>
    </row>
    <row r="4229" spans="38:38">
      <c r="AL4229" s="309"/>
    </row>
    <row r="4230" spans="38:38">
      <c r="AL4230" s="309"/>
    </row>
    <row r="4231" spans="38:38">
      <c r="AL4231" s="309"/>
    </row>
    <row r="4232" spans="38:38">
      <c r="AL4232" s="309"/>
    </row>
    <row r="4233" spans="38:38">
      <c r="AL4233" s="309"/>
    </row>
    <row r="4234" spans="38:38">
      <c r="AL4234" s="309"/>
    </row>
    <row r="4235" spans="38:38">
      <c r="AL4235" s="309"/>
    </row>
    <row r="4236" spans="38:38">
      <c r="AL4236" s="309"/>
    </row>
    <row r="4237" spans="38:38">
      <c r="AL4237" s="309"/>
    </row>
    <row r="4238" spans="38:38">
      <c r="AL4238" s="309"/>
    </row>
    <row r="4239" spans="38:38">
      <c r="AL4239" s="309"/>
    </row>
    <row r="4240" spans="38:38">
      <c r="AL4240" s="309"/>
    </row>
    <row r="4241" spans="38:38">
      <c r="AL4241" s="309"/>
    </row>
    <row r="4242" spans="38:38">
      <c r="AL4242" s="309"/>
    </row>
    <row r="4243" spans="38:38">
      <c r="AL4243" s="309"/>
    </row>
    <row r="4244" spans="38:38">
      <c r="AL4244" s="309"/>
    </row>
    <row r="4245" spans="38:38">
      <c r="AL4245" s="309"/>
    </row>
    <row r="4246" spans="38:38">
      <c r="AL4246" s="309"/>
    </row>
    <row r="4247" spans="38:38">
      <c r="AL4247" s="309"/>
    </row>
    <row r="4248" spans="38:38">
      <c r="AL4248" s="309"/>
    </row>
    <row r="4249" spans="38:38">
      <c r="AL4249" s="309"/>
    </row>
    <row r="4250" spans="38:38">
      <c r="AL4250" s="309"/>
    </row>
    <row r="4251" spans="38:38">
      <c r="AL4251" s="309"/>
    </row>
    <row r="4252" spans="38:38">
      <c r="AL4252" s="309"/>
    </row>
    <row r="4253" spans="38:38">
      <c r="AL4253" s="309"/>
    </row>
    <row r="4254" spans="38:38">
      <c r="AL4254" s="309"/>
    </row>
    <row r="4255" spans="38:38">
      <c r="AL4255" s="309"/>
    </row>
    <row r="4256" spans="38:38">
      <c r="AL4256" s="309"/>
    </row>
    <row r="4257" spans="38:38">
      <c r="AL4257" s="309"/>
    </row>
    <row r="4258" spans="38:38">
      <c r="AL4258" s="309"/>
    </row>
    <row r="4259" spans="38:38">
      <c r="AL4259" s="309"/>
    </row>
    <row r="4260" spans="38:38">
      <c r="AL4260" s="309"/>
    </row>
    <row r="4261" spans="38:38">
      <c r="AL4261" s="309"/>
    </row>
    <row r="4262" spans="38:38">
      <c r="AL4262" s="309"/>
    </row>
    <row r="4263" spans="38:38">
      <c r="AL4263" s="309"/>
    </row>
    <row r="4264" spans="38:38">
      <c r="AL4264" s="309"/>
    </row>
    <row r="4265" spans="38:38">
      <c r="AL4265" s="309"/>
    </row>
    <row r="4266" spans="38:38">
      <c r="AL4266" s="309"/>
    </row>
    <row r="4267" spans="38:38">
      <c r="AL4267" s="309"/>
    </row>
    <row r="4268" spans="38:38">
      <c r="AL4268" s="309"/>
    </row>
    <row r="4269" spans="38:38">
      <c r="AL4269" s="309"/>
    </row>
    <row r="4270" spans="38:38">
      <c r="AL4270" s="309"/>
    </row>
    <row r="4271" spans="38:38">
      <c r="AL4271" s="309"/>
    </row>
    <row r="4272" spans="38:38">
      <c r="AL4272" s="309"/>
    </row>
    <row r="4273" spans="38:38">
      <c r="AL4273" s="309"/>
    </row>
    <row r="4274" spans="38:38">
      <c r="AL4274" s="309"/>
    </row>
    <row r="4275" spans="38:38">
      <c r="AL4275" s="309"/>
    </row>
    <row r="4276" spans="38:38">
      <c r="AL4276" s="309"/>
    </row>
    <row r="4277" spans="38:38">
      <c r="AL4277" s="309"/>
    </row>
    <row r="4278" spans="38:38">
      <c r="AL4278" s="309"/>
    </row>
    <row r="4279" spans="38:38">
      <c r="AL4279" s="309"/>
    </row>
    <row r="4280" spans="38:38">
      <c r="AL4280" s="309"/>
    </row>
    <row r="4281" spans="38:38">
      <c r="AL4281" s="309"/>
    </row>
    <row r="4282" spans="38:38">
      <c r="AL4282" s="309"/>
    </row>
    <row r="4283" spans="38:38">
      <c r="AL4283" s="309"/>
    </row>
    <row r="4284" spans="38:38">
      <c r="AL4284" s="309"/>
    </row>
    <row r="4285" spans="38:38">
      <c r="AL4285" s="309"/>
    </row>
    <row r="4286" spans="38:38">
      <c r="AL4286" s="309"/>
    </row>
    <row r="4287" spans="38:38">
      <c r="AL4287" s="309"/>
    </row>
    <row r="4288" spans="38:38">
      <c r="AL4288" s="309"/>
    </row>
    <row r="4289" spans="38:38">
      <c r="AL4289" s="309"/>
    </row>
    <row r="4290" spans="38:38">
      <c r="AL4290" s="309"/>
    </row>
    <row r="4291" spans="38:38">
      <c r="AL4291" s="309"/>
    </row>
    <row r="4292" spans="38:38">
      <c r="AL4292" s="309"/>
    </row>
    <row r="4293" spans="38:38">
      <c r="AL4293" s="309"/>
    </row>
    <row r="4294" spans="38:38">
      <c r="AL4294" s="309"/>
    </row>
    <row r="4295" spans="38:38">
      <c r="AL4295" s="309"/>
    </row>
    <row r="4296" spans="38:38">
      <c r="AL4296" s="309"/>
    </row>
    <row r="4297" spans="38:38">
      <c r="AL4297" s="309"/>
    </row>
    <row r="4298" spans="38:38">
      <c r="AL4298" s="309"/>
    </row>
    <row r="4299" spans="38:38">
      <c r="AL4299" s="309"/>
    </row>
    <row r="4300" spans="38:38">
      <c r="AL4300" s="309"/>
    </row>
    <row r="4301" spans="38:38">
      <c r="AL4301" s="309"/>
    </row>
    <row r="4302" spans="38:38">
      <c r="AL4302" s="309"/>
    </row>
    <row r="4303" spans="38:38">
      <c r="AL4303" s="309"/>
    </row>
    <row r="4304" spans="38:38">
      <c r="AL4304" s="309"/>
    </row>
    <row r="4305" spans="38:38">
      <c r="AL4305" s="309"/>
    </row>
    <row r="4306" spans="38:38">
      <c r="AL4306" s="309"/>
    </row>
    <row r="4307" spans="38:38">
      <c r="AL4307" s="309"/>
    </row>
    <row r="4308" spans="38:38">
      <c r="AL4308" s="309"/>
    </row>
    <row r="4309" spans="38:38">
      <c r="AL4309" s="309"/>
    </row>
    <row r="4310" spans="38:38">
      <c r="AL4310" s="309"/>
    </row>
    <row r="4311" spans="38:38">
      <c r="AL4311" s="309"/>
    </row>
    <row r="4312" spans="38:38">
      <c r="AL4312" s="309"/>
    </row>
    <row r="4313" spans="38:38">
      <c r="AL4313" s="309"/>
    </row>
    <row r="4314" spans="38:38">
      <c r="AL4314" s="309"/>
    </row>
    <row r="4315" spans="38:38">
      <c r="AL4315" s="309"/>
    </row>
    <row r="4316" spans="38:38">
      <c r="AL4316" s="309"/>
    </row>
    <row r="4317" spans="38:38">
      <c r="AL4317" s="309"/>
    </row>
    <row r="4318" spans="38:38">
      <c r="AL4318" s="309"/>
    </row>
    <row r="4319" spans="38:38">
      <c r="AL4319" s="309"/>
    </row>
    <row r="4320" spans="38:38">
      <c r="AL4320" s="309"/>
    </row>
    <row r="4321" spans="38:38">
      <c r="AL4321" s="309"/>
    </row>
    <row r="4322" spans="38:38">
      <c r="AL4322" s="309"/>
    </row>
    <row r="4323" spans="38:38">
      <c r="AL4323" s="309"/>
    </row>
    <row r="4324" spans="38:38">
      <c r="AL4324" s="309"/>
    </row>
    <row r="4325" spans="38:38">
      <c r="AL4325" s="309"/>
    </row>
    <row r="4326" spans="38:38">
      <c r="AL4326" s="309"/>
    </row>
    <row r="4327" spans="38:38">
      <c r="AL4327" s="309"/>
    </row>
    <row r="4328" spans="38:38">
      <c r="AL4328" s="309"/>
    </row>
    <row r="4329" spans="38:38">
      <c r="AL4329" s="309"/>
    </row>
    <row r="4330" spans="38:38">
      <c r="AL4330" s="309"/>
    </row>
    <row r="4331" spans="38:38">
      <c r="AL4331" s="309"/>
    </row>
    <row r="4332" spans="38:38">
      <c r="AL4332" s="309"/>
    </row>
    <row r="4333" spans="38:38">
      <c r="AL4333" s="309"/>
    </row>
    <row r="4334" spans="38:38">
      <c r="AL4334" s="309"/>
    </row>
    <row r="4335" spans="38:38">
      <c r="AL4335" s="309"/>
    </row>
    <row r="4336" spans="38:38">
      <c r="AL4336" s="309"/>
    </row>
    <row r="4337" spans="38:38">
      <c r="AL4337" s="309"/>
    </row>
    <row r="4338" spans="38:38">
      <c r="AL4338" s="309"/>
    </row>
    <row r="4339" spans="38:38">
      <c r="AL4339" s="309"/>
    </row>
    <row r="4340" spans="38:38">
      <c r="AL4340" s="309"/>
    </row>
    <row r="4341" spans="38:38">
      <c r="AL4341" s="309"/>
    </row>
    <row r="4342" spans="38:38">
      <c r="AL4342" s="309"/>
    </row>
    <row r="4343" spans="38:38">
      <c r="AL4343" s="309"/>
    </row>
    <row r="4344" spans="38:38">
      <c r="AL4344" s="309"/>
    </row>
    <row r="4345" spans="38:38">
      <c r="AL4345" s="309"/>
    </row>
    <row r="4346" spans="38:38">
      <c r="AL4346" s="309"/>
    </row>
    <row r="4347" spans="38:38">
      <c r="AL4347" s="309"/>
    </row>
    <row r="4348" spans="38:38">
      <c r="AL4348" s="309"/>
    </row>
    <row r="4349" spans="38:38">
      <c r="AL4349" s="309"/>
    </row>
    <row r="4350" spans="38:38">
      <c r="AL4350" s="309"/>
    </row>
    <row r="4351" spans="38:38">
      <c r="AL4351" s="309"/>
    </row>
    <row r="4352" spans="38:38">
      <c r="AL4352" s="309"/>
    </row>
    <row r="4353" spans="38:38">
      <c r="AL4353" s="309"/>
    </row>
    <row r="4354" spans="38:38">
      <c r="AL4354" s="309"/>
    </row>
    <row r="4355" spans="38:38">
      <c r="AL4355" s="309"/>
    </row>
    <row r="4356" spans="38:38">
      <c r="AL4356" s="309"/>
    </row>
    <row r="4357" spans="38:38">
      <c r="AL4357" s="309"/>
    </row>
    <row r="4358" spans="38:38">
      <c r="AL4358" s="309"/>
    </row>
    <row r="4359" spans="38:38">
      <c r="AL4359" s="309"/>
    </row>
    <row r="4360" spans="38:38">
      <c r="AL4360" s="309"/>
    </row>
    <row r="4361" spans="38:38">
      <c r="AL4361" s="309"/>
    </row>
    <row r="4362" spans="38:38">
      <c r="AL4362" s="309"/>
    </row>
    <row r="4363" spans="38:38">
      <c r="AL4363" s="309"/>
    </row>
    <row r="4364" spans="38:38">
      <c r="AL4364" s="309"/>
    </row>
    <row r="4365" spans="38:38">
      <c r="AL4365" s="309"/>
    </row>
    <row r="4366" spans="38:38">
      <c r="AL4366" s="309"/>
    </row>
    <row r="4367" spans="38:38">
      <c r="AL4367" s="309"/>
    </row>
    <row r="4368" spans="38:38">
      <c r="AL4368" s="309"/>
    </row>
    <row r="4369" spans="38:38">
      <c r="AL4369" s="309"/>
    </row>
    <row r="4370" spans="38:38">
      <c r="AL4370" s="309"/>
    </row>
    <row r="4371" spans="38:38">
      <c r="AL4371" s="309"/>
    </row>
    <row r="4372" spans="38:38">
      <c r="AL4372" s="309"/>
    </row>
    <row r="4373" spans="38:38">
      <c r="AL4373" s="309"/>
    </row>
    <row r="4374" spans="38:38">
      <c r="AL4374" s="309"/>
    </row>
    <row r="4375" spans="38:38">
      <c r="AL4375" s="309"/>
    </row>
    <row r="4376" spans="38:38">
      <c r="AL4376" s="309"/>
    </row>
    <row r="4377" spans="38:38">
      <c r="AL4377" s="309"/>
    </row>
    <row r="4378" spans="38:38">
      <c r="AL4378" s="309"/>
    </row>
    <row r="4379" spans="38:38">
      <c r="AL4379" s="309"/>
    </row>
    <row r="4380" spans="38:38">
      <c r="AL4380" s="309"/>
    </row>
    <row r="4381" spans="38:38">
      <c r="AL4381" s="309"/>
    </row>
    <row r="4382" spans="38:38">
      <c r="AL4382" s="309"/>
    </row>
    <row r="4383" spans="38:38">
      <c r="AL4383" s="309"/>
    </row>
    <row r="4384" spans="38:38">
      <c r="AL4384" s="309"/>
    </row>
    <row r="4385" spans="38:38">
      <c r="AL4385" s="309"/>
    </row>
    <row r="4386" spans="38:38">
      <c r="AL4386" s="309"/>
    </row>
    <row r="4387" spans="38:38">
      <c r="AL4387" s="309"/>
    </row>
    <row r="4388" spans="38:38">
      <c r="AL4388" s="309"/>
    </row>
    <row r="4389" spans="38:38">
      <c r="AL4389" s="309"/>
    </row>
    <row r="4390" spans="38:38">
      <c r="AL4390" s="309"/>
    </row>
    <row r="4391" spans="38:38">
      <c r="AL4391" s="309"/>
    </row>
    <row r="4392" spans="38:38">
      <c r="AL4392" s="309"/>
    </row>
    <row r="4393" spans="38:38">
      <c r="AL4393" s="309"/>
    </row>
    <row r="4394" spans="38:38">
      <c r="AL4394" s="309"/>
    </row>
    <row r="4395" spans="38:38">
      <c r="AL4395" s="309"/>
    </row>
    <row r="4396" spans="38:38">
      <c r="AL4396" s="309"/>
    </row>
    <row r="4397" spans="38:38">
      <c r="AL4397" s="309"/>
    </row>
    <row r="4398" spans="38:38">
      <c r="AL4398" s="309"/>
    </row>
    <row r="4399" spans="38:38">
      <c r="AL4399" s="309"/>
    </row>
    <row r="4400" spans="38:38">
      <c r="AL4400" s="309"/>
    </row>
    <row r="4401" spans="38:38">
      <c r="AL4401" s="309"/>
    </row>
    <row r="4402" spans="38:38">
      <c r="AL4402" s="309"/>
    </row>
    <row r="4403" spans="38:38">
      <c r="AL4403" s="309"/>
    </row>
    <row r="4404" spans="38:38">
      <c r="AL4404" s="309"/>
    </row>
    <row r="4405" spans="38:38">
      <c r="AL4405" s="309"/>
    </row>
    <row r="4406" spans="38:38">
      <c r="AL4406" s="309"/>
    </row>
    <row r="4407" spans="38:38">
      <c r="AL4407" s="309"/>
    </row>
    <row r="4408" spans="38:38">
      <c r="AL4408" s="309"/>
    </row>
    <row r="4409" spans="38:38">
      <c r="AL4409" s="309"/>
    </row>
    <row r="4410" spans="38:38">
      <c r="AL4410" s="309"/>
    </row>
    <row r="4411" spans="38:38">
      <c r="AL4411" s="309"/>
    </row>
    <row r="4412" spans="38:38">
      <c r="AL4412" s="309"/>
    </row>
    <row r="4413" spans="38:38">
      <c r="AL4413" s="309"/>
    </row>
    <row r="4414" spans="38:38">
      <c r="AL4414" s="309"/>
    </row>
    <row r="4415" spans="38:38">
      <c r="AL4415" s="309"/>
    </row>
    <row r="4416" spans="38:38">
      <c r="AL4416" s="309"/>
    </row>
    <row r="4417" spans="38:38">
      <c r="AL4417" s="309"/>
    </row>
    <row r="4418" spans="38:38">
      <c r="AL4418" s="309"/>
    </row>
    <row r="4419" spans="38:38">
      <c r="AL4419" s="309"/>
    </row>
    <row r="4420" spans="38:38">
      <c r="AL4420" s="309"/>
    </row>
    <row r="4421" spans="38:38">
      <c r="AL4421" s="309"/>
    </row>
    <row r="4422" spans="38:38">
      <c r="AL4422" s="309"/>
    </row>
    <row r="4423" spans="38:38">
      <c r="AL4423" s="309"/>
    </row>
    <row r="4424" spans="38:38">
      <c r="AL4424" s="309"/>
    </row>
    <row r="4425" spans="38:38">
      <c r="AL4425" s="309"/>
    </row>
    <row r="4426" spans="38:38">
      <c r="AL4426" s="309"/>
    </row>
    <row r="4427" spans="38:38">
      <c r="AL4427" s="309"/>
    </row>
    <row r="4428" spans="38:38">
      <c r="AL4428" s="309"/>
    </row>
    <row r="4429" spans="38:38">
      <c r="AL4429" s="309"/>
    </row>
    <row r="4430" spans="38:38">
      <c r="AL4430" s="309"/>
    </row>
    <row r="4431" spans="38:38">
      <c r="AL4431" s="309"/>
    </row>
    <row r="4432" spans="38:38">
      <c r="AL4432" s="309"/>
    </row>
    <row r="4433" spans="38:38">
      <c r="AL4433" s="309"/>
    </row>
    <row r="4434" spans="38:38">
      <c r="AL4434" s="309"/>
    </row>
    <row r="4435" spans="38:38">
      <c r="AL4435" s="309"/>
    </row>
    <row r="4436" spans="38:38">
      <c r="AL4436" s="309"/>
    </row>
    <row r="4437" spans="38:38">
      <c r="AL4437" s="309"/>
    </row>
    <row r="4438" spans="38:38">
      <c r="AL4438" s="309"/>
    </row>
    <row r="4439" spans="38:38">
      <c r="AL4439" s="309"/>
    </row>
    <row r="4440" spans="38:38">
      <c r="AL4440" s="309"/>
    </row>
    <row r="4441" spans="38:38">
      <c r="AL4441" s="309"/>
    </row>
    <row r="4442" spans="38:38">
      <c r="AL4442" s="309"/>
    </row>
    <row r="4443" spans="38:38">
      <c r="AL4443" s="309"/>
    </row>
    <row r="4444" spans="38:38">
      <c r="AL4444" s="309"/>
    </row>
    <row r="4445" spans="38:38">
      <c r="AL4445" s="309"/>
    </row>
    <row r="4446" spans="38:38">
      <c r="AL4446" s="309"/>
    </row>
    <row r="4447" spans="38:38">
      <c r="AL4447" s="309"/>
    </row>
    <row r="4448" spans="38:38">
      <c r="AL4448" s="309"/>
    </row>
    <row r="4449" spans="38:38">
      <c r="AL4449" s="309"/>
    </row>
    <row r="4450" spans="38:38">
      <c r="AL4450" s="309"/>
    </row>
    <row r="4451" spans="38:38">
      <c r="AL4451" s="309"/>
    </row>
    <row r="4452" spans="38:38">
      <c r="AL4452" s="309"/>
    </row>
    <row r="4453" spans="38:38">
      <c r="AL4453" s="309"/>
    </row>
    <row r="4454" spans="38:38">
      <c r="AL4454" s="309"/>
    </row>
    <row r="4455" spans="38:38">
      <c r="AL4455" s="309"/>
    </row>
    <row r="4456" spans="38:38">
      <c r="AL4456" s="309"/>
    </row>
    <row r="4457" spans="38:38">
      <c r="AL4457" s="309"/>
    </row>
    <row r="4458" spans="38:38">
      <c r="AL4458" s="309"/>
    </row>
    <row r="4459" spans="38:38">
      <c r="AL4459" s="309"/>
    </row>
    <row r="4460" spans="38:38">
      <c r="AL4460" s="309"/>
    </row>
    <row r="4461" spans="38:38">
      <c r="AL4461" s="309"/>
    </row>
    <row r="4462" spans="38:38">
      <c r="AL4462" s="309"/>
    </row>
    <row r="4463" spans="38:38">
      <c r="AL4463" s="309"/>
    </row>
    <row r="4464" spans="38:38">
      <c r="AL4464" s="309"/>
    </row>
    <row r="4465" spans="38:38">
      <c r="AL4465" s="309"/>
    </row>
    <row r="4466" spans="38:38">
      <c r="AL4466" s="309"/>
    </row>
    <row r="4467" spans="38:38">
      <c r="AL4467" s="309"/>
    </row>
    <row r="4468" spans="38:38">
      <c r="AL4468" s="309"/>
    </row>
    <row r="4469" spans="38:38">
      <c r="AL4469" s="309"/>
    </row>
    <row r="4470" spans="38:38">
      <c r="AL4470" s="309"/>
    </row>
    <row r="4471" spans="38:38">
      <c r="AL4471" s="309"/>
    </row>
    <row r="4472" spans="38:38">
      <c r="AL4472" s="309"/>
    </row>
    <row r="4473" spans="38:38">
      <c r="AL4473" s="309"/>
    </row>
    <row r="4474" spans="38:38">
      <c r="AL4474" s="309"/>
    </row>
    <row r="4475" spans="38:38">
      <c r="AL4475" s="309"/>
    </row>
    <row r="4476" spans="38:38">
      <c r="AL4476" s="309"/>
    </row>
    <row r="4477" spans="38:38">
      <c r="AL4477" s="309"/>
    </row>
    <row r="4478" spans="38:38">
      <c r="AL4478" s="309"/>
    </row>
    <row r="4479" spans="38:38">
      <c r="AL4479" s="309"/>
    </row>
    <row r="4480" spans="38:38">
      <c r="AL4480" s="309"/>
    </row>
    <row r="4481" spans="38:38">
      <c r="AL4481" s="309"/>
    </row>
    <row r="4482" spans="38:38">
      <c r="AL4482" s="309"/>
    </row>
    <row r="4483" spans="38:38">
      <c r="AL4483" s="309"/>
    </row>
    <row r="4484" spans="38:38">
      <c r="AL4484" s="309"/>
    </row>
    <row r="4485" spans="38:38">
      <c r="AL4485" s="309"/>
    </row>
    <row r="4486" spans="38:38">
      <c r="AL4486" s="309"/>
    </row>
    <row r="4487" spans="38:38">
      <c r="AL4487" s="309"/>
    </row>
    <row r="4488" spans="38:38">
      <c r="AL4488" s="309"/>
    </row>
    <row r="4489" spans="38:38">
      <c r="AL4489" s="309"/>
    </row>
    <row r="4490" spans="38:38">
      <c r="AL4490" s="309"/>
    </row>
    <row r="4491" spans="38:38">
      <c r="AL4491" s="309"/>
    </row>
    <row r="4492" spans="38:38">
      <c r="AL4492" s="309"/>
    </row>
    <row r="4493" spans="38:38">
      <c r="AL4493" s="309"/>
    </row>
    <row r="4494" spans="38:38">
      <c r="AL4494" s="309"/>
    </row>
    <row r="4495" spans="38:38">
      <c r="AL4495" s="309"/>
    </row>
    <row r="4496" spans="38:38">
      <c r="AL4496" s="309"/>
    </row>
    <row r="4497" spans="38:38">
      <c r="AL4497" s="309"/>
    </row>
    <row r="4498" spans="38:38">
      <c r="AL4498" s="309"/>
    </row>
    <row r="4499" spans="38:38">
      <c r="AL4499" s="309"/>
    </row>
    <row r="4500" spans="38:38">
      <c r="AL4500" s="309"/>
    </row>
    <row r="4501" spans="38:38">
      <c r="AL4501" s="309"/>
    </row>
    <row r="4502" spans="38:38">
      <c r="AL4502" s="309"/>
    </row>
    <row r="4503" spans="38:38">
      <c r="AL4503" s="309"/>
    </row>
    <row r="4504" spans="38:38">
      <c r="AL4504" s="309"/>
    </row>
    <row r="4505" spans="38:38">
      <c r="AL4505" s="309"/>
    </row>
    <row r="4506" spans="38:38">
      <c r="AL4506" s="309"/>
    </row>
    <row r="4507" spans="38:38">
      <c r="AL4507" s="309"/>
    </row>
    <row r="4508" spans="38:38">
      <c r="AL4508" s="309"/>
    </row>
    <row r="4509" spans="38:38">
      <c r="AL4509" s="309"/>
    </row>
    <row r="4510" spans="38:38">
      <c r="AL4510" s="309"/>
    </row>
    <row r="4511" spans="38:38">
      <c r="AL4511" s="309"/>
    </row>
    <row r="4512" spans="38:38">
      <c r="AL4512" s="309"/>
    </row>
    <row r="4513" spans="38:38">
      <c r="AL4513" s="309"/>
    </row>
    <row r="4514" spans="38:38">
      <c r="AL4514" s="309"/>
    </row>
    <row r="4515" spans="38:38">
      <c r="AL4515" s="309"/>
    </row>
    <row r="4516" spans="38:38">
      <c r="AL4516" s="309"/>
    </row>
    <row r="4517" spans="38:38">
      <c r="AL4517" s="309"/>
    </row>
    <row r="4518" spans="38:38">
      <c r="AL4518" s="309"/>
    </row>
    <row r="4519" spans="38:38">
      <c r="AL4519" s="309"/>
    </row>
    <row r="4520" spans="38:38">
      <c r="AL4520" s="309"/>
    </row>
    <row r="4521" spans="38:38">
      <c r="AL4521" s="309"/>
    </row>
    <row r="4522" spans="38:38">
      <c r="AL4522" s="309"/>
    </row>
    <row r="4523" spans="38:38">
      <c r="AL4523" s="309"/>
    </row>
    <row r="4524" spans="38:38">
      <c r="AL4524" s="309"/>
    </row>
    <row r="4525" spans="38:38">
      <c r="AL4525" s="309"/>
    </row>
    <row r="4526" spans="38:38">
      <c r="AL4526" s="309"/>
    </row>
    <row r="4527" spans="38:38">
      <c r="AL4527" s="309"/>
    </row>
    <row r="4528" spans="38:38">
      <c r="AL4528" s="309"/>
    </row>
    <row r="4529" spans="38:38">
      <c r="AL4529" s="309"/>
    </row>
    <row r="4530" spans="38:38">
      <c r="AL4530" s="309"/>
    </row>
    <row r="4531" spans="38:38">
      <c r="AL4531" s="309"/>
    </row>
    <row r="4532" spans="38:38">
      <c r="AL4532" s="309"/>
    </row>
    <row r="4533" spans="38:38">
      <c r="AL4533" s="309"/>
    </row>
    <row r="4534" spans="38:38">
      <c r="AL4534" s="309"/>
    </row>
    <row r="4535" spans="38:38">
      <c r="AL4535" s="309"/>
    </row>
    <row r="4536" spans="38:38">
      <c r="AL4536" s="309"/>
    </row>
    <row r="4537" spans="38:38">
      <c r="AL4537" s="309"/>
    </row>
    <row r="4538" spans="38:38">
      <c r="AL4538" s="309"/>
    </row>
    <row r="4539" spans="38:38">
      <c r="AL4539" s="309"/>
    </row>
    <row r="4540" spans="38:38">
      <c r="AL4540" s="309"/>
    </row>
    <row r="4541" spans="38:38">
      <c r="AL4541" s="309"/>
    </row>
    <row r="4542" spans="38:38">
      <c r="AL4542" s="309"/>
    </row>
    <row r="4543" spans="38:38">
      <c r="AL4543" s="309"/>
    </row>
    <row r="4544" spans="38:38">
      <c r="AL4544" s="309"/>
    </row>
    <row r="4545" spans="38:38">
      <c r="AL4545" s="309"/>
    </row>
    <row r="4546" spans="38:38">
      <c r="AL4546" s="309"/>
    </row>
    <row r="4547" spans="38:38">
      <c r="AL4547" s="309"/>
    </row>
    <row r="4548" spans="38:38">
      <c r="AL4548" s="309"/>
    </row>
    <row r="4549" spans="38:38">
      <c r="AL4549" s="309"/>
    </row>
    <row r="4550" spans="38:38">
      <c r="AL4550" s="309"/>
    </row>
    <row r="4551" spans="38:38">
      <c r="AL4551" s="309"/>
    </row>
    <row r="4552" spans="38:38">
      <c r="AL4552" s="309"/>
    </row>
    <row r="4553" spans="38:38">
      <c r="AL4553" s="309"/>
    </row>
    <row r="4554" spans="38:38">
      <c r="AL4554" s="309"/>
    </row>
    <row r="4555" spans="38:38">
      <c r="AL4555" s="309"/>
    </row>
    <row r="4556" spans="38:38">
      <c r="AL4556" s="309"/>
    </row>
    <row r="4557" spans="38:38">
      <c r="AL4557" s="309"/>
    </row>
    <row r="4558" spans="38:38">
      <c r="AL4558" s="309"/>
    </row>
    <row r="4559" spans="38:38">
      <c r="AL4559" s="309"/>
    </row>
    <row r="4560" spans="38:38">
      <c r="AL4560" s="309"/>
    </row>
    <row r="4561" spans="38:38">
      <c r="AL4561" s="309"/>
    </row>
    <row r="4562" spans="38:38">
      <c r="AL4562" s="309"/>
    </row>
    <row r="4563" spans="38:38">
      <c r="AL4563" s="309"/>
    </row>
    <row r="4564" spans="38:38">
      <c r="AL4564" s="309"/>
    </row>
    <row r="4565" spans="38:38">
      <c r="AL4565" s="309"/>
    </row>
    <row r="4566" spans="38:38">
      <c r="AL4566" s="309"/>
    </row>
    <row r="4567" spans="38:38">
      <c r="AL4567" s="309"/>
    </row>
    <row r="4568" spans="38:38">
      <c r="AL4568" s="309"/>
    </row>
    <row r="4569" spans="38:38">
      <c r="AL4569" s="309"/>
    </row>
    <row r="4570" spans="38:38">
      <c r="AL4570" s="309"/>
    </row>
    <row r="4571" spans="38:38">
      <c r="AL4571" s="309"/>
    </row>
    <row r="4572" spans="38:38">
      <c r="AL4572" s="309"/>
    </row>
    <row r="4573" spans="38:38">
      <c r="AL4573" s="309"/>
    </row>
    <row r="4574" spans="38:38">
      <c r="AL4574" s="309"/>
    </row>
    <row r="4575" spans="38:38">
      <c r="AL4575" s="309"/>
    </row>
    <row r="4576" spans="38:38">
      <c r="AL4576" s="309"/>
    </row>
    <row r="4577" spans="38:38">
      <c r="AL4577" s="309"/>
    </row>
    <row r="4578" spans="38:38">
      <c r="AL4578" s="309"/>
    </row>
    <row r="4579" spans="38:38">
      <c r="AL4579" s="309"/>
    </row>
    <row r="4580" spans="38:38">
      <c r="AL4580" s="309"/>
    </row>
    <row r="4581" spans="38:38">
      <c r="AL4581" s="309"/>
    </row>
    <row r="4582" spans="38:38">
      <c r="AL4582" s="309"/>
    </row>
    <row r="4583" spans="38:38">
      <c r="AL4583" s="309"/>
    </row>
    <row r="4584" spans="38:38">
      <c r="AL4584" s="309"/>
    </row>
    <row r="4585" spans="38:38">
      <c r="AL4585" s="309"/>
    </row>
    <row r="4586" spans="38:38">
      <c r="AL4586" s="309"/>
    </row>
    <row r="4587" spans="38:38">
      <c r="AL4587" s="309"/>
    </row>
    <row r="4588" spans="38:38">
      <c r="AL4588" s="309"/>
    </row>
    <row r="4589" spans="38:38">
      <c r="AL4589" s="309"/>
    </row>
    <row r="4590" spans="38:38">
      <c r="AL4590" s="309"/>
    </row>
    <row r="4591" spans="38:38">
      <c r="AL4591" s="309"/>
    </row>
    <row r="4592" spans="38:38">
      <c r="AL4592" s="309"/>
    </row>
    <row r="4593" spans="38:38">
      <c r="AL4593" s="309"/>
    </row>
    <row r="4594" spans="38:38">
      <c r="AL4594" s="309"/>
    </row>
    <row r="4595" spans="38:38">
      <c r="AL4595" s="309"/>
    </row>
    <row r="4596" spans="38:38">
      <c r="AL4596" s="309"/>
    </row>
    <row r="4597" spans="38:38">
      <c r="AL4597" s="309"/>
    </row>
    <row r="4598" spans="38:38">
      <c r="AL4598" s="309"/>
    </row>
    <row r="4599" spans="38:38">
      <c r="AL4599" s="309"/>
    </row>
    <row r="4600" spans="38:38">
      <c r="AL4600" s="309"/>
    </row>
    <row r="4601" spans="38:38">
      <c r="AL4601" s="309"/>
    </row>
    <row r="4602" spans="38:38">
      <c r="AL4602" s="309"/>
    </row>
    <row r="4603" spans="38:38">
      <c r="AL4603" s="309"/>
    </row>
    <row r="4604" spans="38:38">
      <c r="AL4604" s="309"/>
    </row>
    <row r="4605" spans="38:38">
      <c r="AL4605" s="309"/>
    </row>
    <row r="4606" spans="38:38">
      <c r="AL4606" s="309"/>
    </row>
    <row r="4607" spans="38:38">
      <c r="AL4607" s="309"/>
    </row>
    <row r="4608" spans="38:38">
      <c r="AL4608" s="309"/>
    </row>
    <row r="4609" spans="38:38">
      <c r="AL4609" s="309"/>
    </row>
    <row r="4610" spans="38:38">
      <c r="AL4610" s="309"/>
    </row>
    <row r="4611" spans="38:38">
      <c r="AL4611" s="309"/>
    </row>
    <row r="4612" spans="38:38">
      <c r="AL4612" s="309"/>
    </row>
    <row r="4613" spans="38:38">
      <c r="AL4613" s="309"/>
    </row>
    <row r="4614" spans="38:38">
      <c r="AL4614" s="309"/>
    </row>
    <row r="4615" spans="38:38">
      <c r="AL4615" s="309"/>
    </row>
    <row r="4616" spans="38:38">
      <c r="AL4616" s="309"/>
    </row>
    <row r="4617" spans="38:38">
      <c r="AL4617" s="309"/>
    </row>
    <row r="4618" spans="38:38">
      <c r="AL4618" s="309"/>
    </row>
    <row r="4619" spans="38:38">
      <c r="AL4619" s="309"/>
    </row>
    <row r="4620" spans="38:38">
      <c r="AL4620" s="309"/>
    </row>
    <row r="4621" spans="38:38">
      <c r="AL4621" s="309"/>
    </row>
    <row r="4622" spans="38:38">
      <c r="AL4622" s="309"/>
    </row>
    <row r="4623" spans="38:38">
      <c r="AL4623" s="309"/>
    </row>
    <row r="4624" spans="38:38">
      <c r="AL4624" s="309"/>
    </row>
    <row r="4625" spans="38:38">
      <c r="AL4625" s="309"/>
    </row>
    <row r="4626" spans="38:38">
      <c r="AL4626" s="309"/>
    </row>
    <row r="4627" spans="38:38">
      <c r="AL4627" s="309"/>
    </row>
    <row r="4628" spans="38:38">
      <c r="AL4628" s="309"/>
    </row>
    <row r="4629" spans="38:38">
      <c r="AL4629" s="309"/>
    </row>
    <row r="4630" spans="38:38">
      <c r="AL4630" s="309"/>
    </row>
    <row r="4631" spans="38:38">
      <c r="AL4631" s="309"/>
    </row>
    <row r="4632" spans="38:38">
      <c r="AL4632" s="309"/>
    </row>
    <row r="4633" spans="38:38">
      <c r="AL4633" s="309"/>
    </row>
    <row r="4634" spans="38:38">
      <c r="AL4634" s="309"/>
    </row>
    <row r="4635" spans="38:38">
      <c r="AL4635" s="309"/>
    </row>
    <row r="4636" spans="38:38">
      <c r="AL4636" s="309"/>
    </row>
    <row r="4637" spans="38:38">
      <c r="AL4637" s="309"/>
    </row>
    <row r="4638" spans="38:38">
      <c r="AL4638" s="309"/>
    </row>
    <row r="4639" spans="38:38">
      <c r="AL4639" s="309"/>
    </row>
    <row r="4640" spans="38:38">
      <c r="AL4640" s="309"/>
    </row>
    <row r="4641" spans="38:38">
      <c r="AL4641" s="309"/>
    </row>
    <row r="4642" spans="38:38">
      <c r="AL4642" s="309"/>
    </row>
    <row r="4643" spans="38:38">
      <c r="AL4643" s="309"/>
    </row>
    <row r="4644" spans="38:38">
      <c r="AL4644" s="309"/>
    </row>
    <row r="4645" spans="38:38">
      <c r="AL4645" s="309"/>
    </row>
    <row r="4646" spans="38:38">
      <c r="AL4646" s="309"/>
    </row>
    <row r="4647" spans="38:38">
      <c r="AL4647" s="309"/>
    </row>
    <row r="4648" spans="38:38">
      <c r="AL4648" s="309"/>
    </row>
    <row r="4649" spans="38:38">
      <c r="AL4649" s="309"/>
    </row>
    <row r="4650" spans="38:38">
      <c r="AL4650" s="309"/>
    </row>
    <row r="4651" spans="38:38">
      <c r="AL4651" s="309"/>
    </row>
    <row r="4652" spans="38:38">
      <c r="AL4652" s="309"/>
    </row>
    <row r="4653" spans="38:38">
      <c r="AL4653" s="309"/>
    </row>
    <row r="4654" spans="38:38">
      <c r="AL4654" s="309"/>
    </row>
    <row r="4655" spans="38:38">
      <c r="AL4655" s="309"/>
    </row>
    <row r="4656" spans="38:38">
      <c r="AL4656" s="309"/>
    </row>
    <row r="4657" spans="38:38">
      <c r="AL4657" s="309"/>
    </row>
    <row r="4658" spans="38:38">
      <c r="AL4658" s="309"/>
    </row>
    <row r="4659" spans="38:38">
      <c r="AL4659" s="309"/>
    </row>
    <row r="4660" spans="38:38">
      <c r="AL4660" s="309"/>
    </row>
    <row r="4661" spans="38:38">
      <c r="AL4661" s="309"/>
    </row>
    <row r="4662" spans="38:38">
      <c r="AL4662" s="309"/>
    </row>
    <row r="4663" spans="38:38">
      <c r="AL4663" s="309"/>
    </row>
    <row r="4664" spans="38:38">
      <c r="AL4664" s="309"/>
    </row>
    <row r="4665" spans="38:38">
      <c r="AL4665" s="309"/>
    </row>
    <row r="4666" spans="38:38">
      <c r="AL4666" s="309"/>
    </row>
    <row r="4667" spans="38:38">
      <c r="AL4667" s="309"/>
    </row>
    <row r="4668" spans="38:38">
      <c r="AL4668" s="309"/>
    </row>
    <row r="4669" spans="38:38">
      <c r="AL4669" s="309"/>
    </row>
    <row r="4670" spans="38:38">
      <c r="AL4670" s="309"/>
    </row>
    <row r="4671" spans="38:38">
      <c r="AL4671" s="309"/>
    </row>
    <row r="4672" spans="38:38">
      <c r="AL4672" s="309"/>
    </row>
    <row r="4673" spans="38:38">
      <c r="AL4673" s="309"/>
    </row>
    <row r="4674" spans="38:38">
      <c r="AL4674" s="309"/>
    </row>
    <row r="4675" spans="38:38">
      <c r="AL4675" s="309"/>
    </row>
    <row r="4676" spans="38:38">
      <c r="AL4676" s="309"/>
    </row>
    <row r="4677" spans="38:38">
      <c r="AL4677" s="309"/>
    </row>
    <row r="4678" spans="38:38">
      <c r="AL4678" s="309"/>
    </row>
    <row r="4679" spans="38:38">
      <c r="AL4679" s="309"/>
    </row>
    <row r="4680" spans="38:38">
      <c r="AL4680" s="309"/>
    </row>
    <row r="4681" spans="38:38">
      <c r="AL4681" s="309"/>
    </row>
    <row r="4682" spans="38:38">
      <c r="AL4682" s="309"/>
    </row>
    <row r="4683" spans="38:38">
      <c r="AL4683" s="309"/>
    </row>
    <row r="4684" spans="38:38">
      <c r="AL4684" s="309"/>
    </row>
    <row r="4685" spans="38:38">
      <c r="AL4685" s="309"/>
    </row>
    <row r="4686" spans="38:38">
      <c r="AL4686" s="309"/>
    </row>
    <row r="4687" spans="38:38">
      <c r="AL4687" s="309"/>
    </row>
    <row r="4688" spans="38:38">
      <c r="AL4688" s="309"/>
    </row>
    <row r="4689" spans="38:38">
      <c r="AL4689" s="309"/>
    </row>
    <row r="4690" spans="38:38">
      <c r="AL4690" s="309"/>
    </row>
    <row r="4691" spans="38:38">
      <c r="AL4691" s="309"/>
    </row>
    <row r="4692" spans="38:38">
      <c r="AL4692" s="309"/>
    </row>
    <row r="4693" spans="38:38">
      <c r="AL4693" s="309"/>
    </row>
    <row r="4694" spans="38:38">
      <c r="AL4694" s="309"/>
    </row>
    <row r="4695" spans="38:38">
      <c r="AL4695" s="309"/>
    </row>
    <row r="4696" spans="38:38">
      <c r="AL4696" s="309"/>
    </row>
    <row r="4697" spans="38:38">
      <c r="AL4697" s="309"/>
    </row>
    <row r="4698" spans="38:38">
      <c r="AL4698" s="309"/>
    </row>
    <row r="4699" spans="38:38">
      <c r="AL4699" s="309"/>
    </row>
    <row r="4700" spans="38:38">
      <c r="AL4700" s="309"/>
    </row>
    <row r="4701" spans="38:38">
      <c r="AL4701" s="309"/>
    </row>
    <row r="4702" spans="38:38">
      <c r="AL4702" s="309"/>
    </row>
    <row r="4703" spans="38:38">
      <c r="AL4703" s="309"/>
    </row>
    <row r="4704" spans="38:38">
      <c r="AL4704" s="309"/>
    </row>
    <row r="4705" spans="38:38">
      <c r="AL4705" s="309"/>
    </row>
    <row r="4706" spans="38:38">
      <c r="AL4706" s="309"/>
    </row>
    <row r="4707" spans="38:38">
      <c r="AL4707" s="309"/>
    </row>
    <row r="4708" spans="38:38">
      <c r="AL4708" s="309"/>
    </row>
    <row r="4709" spans="38:38">
      <c r="AL4709" s="309"/>
    </row>
    <row r="4710" spans="38:38">
      <c r="AL4710" s="309"/>
    </row>
    <row r="4711" spans="38:38">
      <c r="AL4711" s="309"/>
    </row>
    <row r="4712" spans="38:38">
      <c r="AL4712" s="309"/>
    </row>
    <row r="4713" spans="38:38">
      <c r="AL4713" s="309"/>
    </row>
    <row r="4714" spans="38:38">
      <c r="AL4714" s="309"/>
    </row>
    <row r="4715" spans="38:38">
      <c r="AL4715" s="309"/>
    </row>
    <row r="4716" spans="38:38">
      <c r="AL4716" s="309"/>
    </row>
    <row r="4717" spans="38:38">
      <c r="AL4717" s="309"/>
    </row>
    <row r="4718" spans="38:38">
      <c r="AL4718" s="309"/>
    </row>
    <row r="4719" spans="38:38">
      <c r="AL4719" s="309"/>
    </row>
    <row r="4720" spans="38:38">
      <c r="AL4720" s="309"/>
    </row>
    <row r="4721" spans="38:38">
      <c r="AL4721" s="309"/>
    </row>
    <row r="4722" spans="38:38">
      <c r="AL4722" s="309"/>
    </row>
    <row r="4723" spans="38:38">
      <c r="AL4723" s="309"/>
    </row>
    <row r="4724" spans="38:38">
      <c r="AL4724" s="309"/>
    </row>
    <row r="4725" spans="38:38">
      <c r="AL4725" s="309"/>
    </row>
    <row r="4726" spans="38:38">
      <c r="AL4726" s="309"/>
    </row>
    <row r="4727" spans="38:38">
      <c r="AL4727" s="309"/>
    </row>
    <row r="4728" spans="38:38">
      <c r="AL4728" s="309"/>
    </row>
    <row r="4729" spans="38:38">
      <c r="AL4729" s="309"/>
    </row>
    <row r="4730" spans="38:38">
      <c r="AL4730" s="309"/>
    </row>
    <row r="4731" spans="38:38">
      <c r="AL4731" s="309"/>
    </row>
    <row r="4732" spans="38:38">
      <c r="AL4732" s="309"/>
    </row>
    <row r="4733" spans="38:38">
      <c r="AL4733" s="309"/>
    </row>
    <row r="4734" spans="38:38">
      <c r="AL4734" s="309"/>
    </row>
    <row r="4735" spans="38:38">
      <c r="AL4735" s="309"/>
    </row>
    <row r="4736" spans="38:38">
      <c r="AL4736" s="309"/>
    </row>
    <row r="4737" spans="38:38">
      <c r="AL4737" s="309"/>
    </row>
    <row r="4738" spans="38:38">
      <c r="AL4738" s="309"/>
    </row>
    <row r="4739" spans="38:38">
      <c r="AL4739" s="309"/>
    </row>
    <row r="4740" spans="38:38">
      <c r="AL4740" s="309"/>
    </row>
    <row r="4741" spans="38:38">
      <c r="AL4741" s="309"/>
    </row>
    <row r="4742" spans="38:38">
      <c r="AL4742" s="309"/>
    </row>
    <row r="4743" spans="38:38">
      <c r="AL4743" s="309"/>
    </row>
    <row r="4744" spans="38:38">
      <c r="AL4744" s="309"/>
    </row>
    <row r="4745" spans="38:38">
      <c r="AL4745" s="309"/>
    </row>
    <row r="4746" spans="38:38">
      <c r="AL4746" s="309"/>
    </row>
    <row r="4747" spans="38:38">
      <c r="AL4747" s="309"/>
    </row>
    <row r="4748" spans="38:38">
      <c r="AL4748" s="309"/>
    </row>
    <row r="4749" spans="38:38">
      <c r="AL4749" s="309"/>
    </row>
    <row r="4750" spans="38:38">
      <c r="AL4750" s="309"/>
    </row>
    <row r="4751" spans="38:38">
      <c r="AL4751" s="309"/>
    </row>
    <row r="4752" spans="38:38">
      <c r="AL4752" s="309"/>
    </row>
    <row r="4753" spans="38:38">
      <c r="AL4753" s="309"/>
    </row>
    <row r="4754" spans="38:38">
      <c r="AL4754" s="309"/>
    </row>
    <row r="4755" spans="38:38">
      <c r="AL4755" s="309"/>
    </row>
    <row r="4756" spans="38:38">
      <c r="AL4756" s="309"/>
    </row>
    <row r="4757" spans="38:38">
      <c r="AL4757" s="309"/>
    </row>
    <row r="4758" spans="38:38">
      <c r="AL4758" s="309"/>
    </row>
    <row r="4759" spans="38:38">
      <c r="AL4759" s="309"/>
    </row>
    <row r="4760" spans="38:38">
      <c r="AL4760" s="309"/>
    </row>
    <row r="4761" spans="38:38">
      <c r="AL4761" s="309"/>
    </row>
    <row r="4762" spans="38:38">
      <c r="AL4762" s="309"/>
    </row>
    <row r="4763" spans="38:38">
      <c r="AL4763" s="309"/>
    </row>
    <row r="4764" spans="38:38">
      <c r="AL4764" s="309"/>
    </row>
    <row r="4765" spans="38:38">
      <c r="AL4765" s="309"/>
    </row>
    <row r="4766" spans="38:38">
      <c r="AL4766" s="309"/>
    </row>
    <row r="4767" spans="38:38">
      <c r="AL4767" s="309"/>
    </row>
    <row r="4768" spans="38:38">
      <c r="AL4768" s="309"/>
    </row>
    <row r="4769" spans="38:38">
      <c r="AL4769" s="309"/>
    </row>
    <row r="4770" spans="38:38">
      <c r="AL4770" s="309"/>
    </row>
    <row r="4771" spans="38:38">
      <c r="AL4771" s="309"/>
    </row>
    <row r="4772" spans="38:38">
      <c r="AL4772" s="309"/>
    </row>
    <row r="4773" spans="38:38">
      <c r="AL4773" s="309"/>
    </row>
    <row r="4774" spans="38:38">
      <c r="AL4774" s="309"/>
    </row>
    <row r="4775" spans="38:38">
      <c r="AL4775" s="309"/>
    </row>
    <row r="4776" spans="38:38">
      <c r="AL4776" s="309"/>
    </row>
    <row r="4777" spans="38:38">
      <c r="AL4777" s="309"/>
    </row>
    <row r="4778" spans="38:38">
      <c r="AL4778" s="309"/>
    </row>
    <row r="4779" spans="38:38">
      <c r="AL4779" s="309"/>
    </row>
    <row r="4780" spans="38:38">
      <c r="AL4780" s="309"/>
    </row>
    <row r="4781" spans="38:38">
      <c r="AL4781" s="309"/>
    </row>
    <row r="4782" spans="38:38">
      <c r="AL4782" s="309"/>
    </row>
    <row r="4783" spans="38:38">
      <c r="AL4783" s="309"/>
    </row>
    <row r="4784" spans="38:38">
      <c r="AL4784" s="309"/>
    </row>
    <row r="4785" spans="38:38">
      <c r="AL4785" s="309"/>
    </row>
    <row r="4786" spans="38:38">
      <c r="AL4786" s="309"/>
    </row>
    <row r="4787" spans="38:38">
      <c r="AL4787" s="309"/>
    </row>
    <row r="4788" spans="38:38">
      <c r="AL4788" s="309"/>
    </row>
    <row r="4789" spans="38:38">
      <c r="AL4789" s="309"/>
    </row>
    <row r="4790" spans="38:38">
      <c r="AL4790" s="309"/>
    </row>
    <row r="4791" spans="38:38">
      <c r="AL4791" s="309"/>
    </row>
    <row r="4792" spans="38:38">
      <c r="AL4792" s="309"/>
    </row>
    <row r="4793" spans="38:38">
      <c r="AL4793" s="309"/>
    </row>
    <row r="4794" spans="38:38">
      <c r="AL4794" s="309"/>
    </row>
    <row r="4795" spans="38:38">
      <c r="AL4795" s="309"/>
    </row>
    <row r="4796" spans="38:38">
      <c r="AL4796" s="309"/>
    </row>
    <row r="4797" spans="38:38">
      <c r="AL4797" s="309"/>
    </row>
    <row r="4798" spans="38:38">
      <c r="AL4798" s="309"/>
    </row>
    <row r="4799" spans="38:38">
      <c r="AL4799" s="309"/>
    </row>
    <row r="4800" spans="38:38">
      <c r="AL4800" s="309"/>
    </row>
    <row r="4801" spans="38:38">
      <c r="AL4801" s="309"/>
    </row>
    <row r="4802" spans="38:38">
      <c r="AL4802" s="309"/>
    </row>
    <row r="4803" spans="38:38">
      <c r="AL4803" s="309"/>
    </row>
    <row r="4804" spans="38:38">
      <c r="AL4804" s="309"/>
    </row>
    <row r="4805" spans="38:38">
      <c r="AL4805" s="309"/>
    </row>
    <row r="4806" spans="38:38">
      <c r="AL4806" s="309"/>
    </row>
    <row r="4807" spans="38:38">
      <c r="AL4807" s="309"/>
    </row>
    <row r="4808" spans="38:38">
      <c r="AL4808" s="309"/>
    </row>
    <row r="4809" spans="38:38">
      <c r="AL4809" s="309"/>
    </row>
    <row r="4810" spans="38:38">
      <c r="AL4810" s="309"/>
    </row>
    <row r="4811" spans="38:38">
      <c r="AL4811" s="309"/>
    </row>
    <row r="4812" spans="38:38">
      <c r="AL4812" s="309"/>
    </row>
    <row r="4813" spans="38:38">
      <c r="AL4813" s="309"/>
    </row>
    <row r="4814" spans="38:38">
      <c r="AL4814" s="309"/>
    </row>
    <row r="4815" spans="38:38">
      <c r="AL4815" s="309"/>
    </row>
    <row r="4816" spans="38:38">
      <c r="AL4816" s="309"/>
    </row>
    <row r="4817" spans="38:38">
      <c r="AL4817" s="309"/>
    </row>
    <row r="4818" spans="38:38">
      <c r="AL4818" s="309"/>
    </row>
    <row r="4819" spans="38:38">
      <c r="AL4819" s="309"/>
    </row>
    <row r="4820" spans="38:38">
      <c r="AL4820" s="309"/>
    </row>
    <row r="4821" spans="38:38">
      <c r="AL4821" s="309"/>
    </row>
    <row r="4822" spans="38:38">
      <c r="AL4822" s="309"/>
    </row>
    <row r="4823" spans="38:38">
      <c r="AL4823" s="309"/>
    </row>
    <row r="4824" spans="38:38">
      <c r="AL4824" s="309"/>
    </row>
    <row r="4825" spans="38:38">
      <c r="AL4825" s="309"/>
    </row>
    <row r="4826" spans="38:38">
      <c r="AL4826" s="309"/>
    </row>
    <row r="4827" spans="38:38">
      <c r="AL4827" s="309"/>
    </row>
    <row r="4828" spans="38:38">
      <c r="AL4828" s="309"/>
    </row>
    <row r="4829" spans="38:38">
      <c r="AL4829" s="309"/>
    </row>
    <row r="4830" spans="38:38">
      <c r="AL4830" s="309"/>
    </row>
    <row r="4831" spans="38:38">
      <c r="AL4831" s="309"/>
    </row>
    <row r="4832" spans="38:38">
      <c r="AL4832" s="309"/>
    </row>
    <row r="4833" spans="38:38">
      <c r="AL4833" s="309"/>
    </row>
    <row r="4834" spans="38:38">
      <c r="AL4834" s="309"/>
    </row>
    <row r="4835" spans="38:38">
      <c r="AL4835" s="309"/>
    </row>
    <row r="4836" spans="38:38">
      <c r="AL4836" s="309"/>
    </row>
    <row r="4837" spans="38:38">
      <c r="AL4837" s="309"/>
    </row>
    <row r="4838" spans="38:38">
      <c r="AL4838" s="309"/>
    </row>
    <row r="4839" spans="38:38">
      <c r="AL4839" s="309"/>
    </row>
    <row r="4840" spans="38:38">
      <c r="AL4840" s="309"/>
    </row>
    <row r="4841" spans="38:38">
      <c r="AL4841" s="309"/>
    </row>
    <row r="4842" spans="38:38">
      <c r="AL4842" s="309"/>
    </row>
    <row r="4843" spans="38:38">
      <c r="AL4843" s="309"/>
    </row>
    <row r="4844" spans="38:38">
      <c r="AL4844" s="309"/>
    </row>
    <row r="4845" spans="38:38">
      <c r="AL4845" s="309"/>
    </row>
    <row r="4846" spans="38:38">
      <c r="AL4846" s="309"/>
    </row>
    <row r="4847" spans="38:38">
      <c r="AL4847" s="309"/>
    </row>
    <row r="4848" spans="38:38">
      <c r="AL4848" s="309"/>
    </row>
    <row r="4849" spans="38:38">
      <c r="AL4849" s="309"/>
    </row>
    <row r="4850" spans="38:38">
      <c r="AL4850" s="309"/>
    </row>
    <row r="4851" spans="38:38">
      <c r="AL4851" s="309"/>
    </row>
    <row r="4852" spans="38:38">
      <c r="AL4852" s="309"/>
    </row>
    <row r="4853" spans="38:38">
      <c r="AL4853" s="309"/>
    </row>
    <row r="4854" spans="38:38">
      <c r="AL4854" s="309"/>
    </row>
    <row r="4855" spans="38:38">
      <c r="AL4855" s="309"/>
    </row>
    <row r="4856" spans="38:38">
      <c r="AL4856" s="309"/>
    </row>
    <row r="4857" spans="38:38">
      <c r="AL4857" s="309"/>
    </row>
    <row r="4858" spans="38:38">
      <c r="AL4858" s="309"/>
    </row>
    <row r="4859" spans="38:38">
      <c r="AL4859" s="309"/>
    </row>
    <row r="4860" spans="38:38">
      <c r="AL4860" s="309"/>
    </row>
    <row r="4861" spans="38:38">
      <c r="AL4861" s="309"/>
    </row>
    <row r="4862" spans="38:38">
      <c r="AL4862" s="309"/>
    </row>
    <row r="4863" spans="38:38">
      <c r="AL4863" s="309"/>
    </row>
    <row r="4864" spans="38:38">
      <c r="AL4864" s="309"/>
    </row>
    <row r="4865" spans="38:38">
      <c r="AL4865" s="309"/>
    </row>
    <row r="4866" spans="38:38">
      <c r="AL4866" s="309"/>
    </row>
    <row r="4867" spans="38:38">
      <c r="AL4867" s="309"/>
    </row>
    <row r="4868" spans="38:38">
      <c r="AL4868" s="309"/>
    </row>
    <row r="4869" spans="38:38">
      <c r="AL4869" s="309"/>
    </row>
    <row r="4870" spans="38:38">
      <c r="AL4870" s="309"/>
    </row>
    <row r="4871" spans="38:38">
      <c r="AL4871" s="309"/>
    </row>
    <row r="4872" spans="38:38">
      <c r="AL4872" s="309"/>
    </row>
    <row r="4873" spans="38:38">
      <c r="AL4873" s="309"/>
    </row>
    <row r="4874" spans="38:38">
      <c r="AL4874" s="309"/>
    </row>
    <row r="4875" spans="38:38">
      <c r="AL4875" s="309"/>
    </row>
    <row r="4876" spans="38:38">
      <c r="AL4876" s="309"/>
    </row>
    <row r="4877" spans="38:38">
      <c r="AL4877" s="309"/>
    </row>
    <row r="4878" spans="38:38">
      <c r="AL4878" s="309"/>
    </row>
    <row r="4879" spans="38:38">
      <c r="AL4879" s="309"/>
    </row>
    <row r="4880" spans="38:38">
      <c r="AL4880" s="309"/>
    </row>
    <row r="4881" spans="38:38">
      <c r="AL4881" s="309"/>
    </row>
    <row r="4882" spans="38:38">
      <c r="AL4882" s="309"/>
    </row>
    <row r="4883" spans="38:38">
      <c r="AL4883" s="309"/>
    </row>
    <row r="4884" spans="38:38">
      <c r="AL4884" s="309"/>
    </row>
    <row r="4885" spans="38:38">
      <c r="AL4885" s="309"/>
    </row>
    <row r="4886" spans="38:38">
      <c r="AL4886" s="309"/>
    </row>
    <row r="4887" spans="38:38">
      <c r="AL4887" s="309"/>
    </row>
    <row r="4888" spans="38:38">
      <c r="AL4888" s="309"/>
    </row>
    <row r="4889" spans="38:38">
      <c r="AL4889" s="309"/>
    </row>
    <row r="4890" spans="38:38">
      <c r="AL4890" s="309"/>
    </row>
    <row r="4891" spans="38:38">
      <c r="AL4891" s="309"/>
    </row>
    <row r="4892" spans="38:38">
      <c r="AL4892" s="309"/>
    </row>
    <row r="4893" spans="38:38">
      <c r="AL4893" s="309"/>
    </row>
    <row r="4894" spans="38:38">
      <c r="AL4894" s="309"/>
    </row>
    <row r="4895" spans="38:38">
      <c r="AL4895" s="309"/>
    </row>
    <row r="4896" spans="38:38">
      <c r="AL4896" s="309"/>
    </row>
    <row r="4897" spans="38:38">
      <c r="AL4897" s="309"/>
    </row>
    <row r="4898" spans="38:38">
      <c r="AL4898" s="309"/>
    </row>
    <row r="4899" spans="38:38">
      <c r="AL4899" s="309"/>
    </row>
    <row r="4900" spans="38:38">
      <c r="AL4900" s="309"/>
    </row>
    <row r="4901" spans="38:38">
      <c r="AL4901" s="309"/>
    </row>
    <row r="4902" spans="38:38">
      <c r="AL4902" s="309"/>
    </row>
    <row r="4903" spans="38:38">
      <c r="AL4903" s="309"/>
    </row>
    <row r="4904" spans="38:38">
      <c r="AL4904" s="309"/>
    </row>
    <row r="4905" spans="38:38">
      <c r="AL4905" s="309"/>
    </row>
    <row r="4906" spans="38:38">
      <c r="AL4906" s="309"/>
    </row>
    <row r="4907" spans="38:38">
      <c r="AL4907" s="309"/>
    </row>
    <row r="4908" spans="38:38">
      <c r="AL4908" s="309"/>
    </row>
    <row r="4909" spans="38:38">
      <c r="AL4909" s="309"/>
    </row>
    <row r="4910" spans="38:38">
      <c r="AL4910" s="309"/>
    </row>
    <row r="4911" spans="38:38">
      <c r="AL4911" s="309"/>
    </row>
    <row r="4912" spans="38:38">
      <c r="AL4912" s="309"/>
    </row>
    <row r="4913" spans="38:38">
      <c r="AL4913" s="309"/>
    </row>
    <row r="4914" spans="38:38">
      <c r="AL4914" s="309"/>
    </row>
    <row r="4915" spans="38:38">
      <c r="AL4915" s="309"/>
    </row>
    <row r="4916" spans="38:38">
      <c r="AL4916" s="309"/>
    </row>
    <row r="4917" spans="38:38">
      <c r="AL4917" s="309"/>
    </row>
    <row r="4918" spans="38:38">
      <c r="AL4918" s="309"/>
    </row>
    <row r="4919" spans="38:38">
      <c r="AL4919" s="309"/>
    </row>
    <row r="4920" spans="38:38">
      <c r="AL4920" s="309"/>
    </row>
    <row r="4921" spans="38:38">
      <c r="AL4921" s="309"/>
    </row>
    <row r="4922" spans="38:38">
      <c r="AL4922" s="309"/>
    </row>
    <row r="4923" spans="38:38">
      <c r="AL4923" s="309"/>
    </row>
    <row r="4924" spans="38:38">
      <c r="AL4924" s="309"/>
    </row>
    <row r="4925" spans="38:38">
      <c r="AL4925" s="309"/>
    </row>
    <row r="4926" spans="38:38">
      <c r="AL4926" s="309"/>
    </row>
    <row r="4927" spans="38:38">
      <c r="AL4927" s="309"/>
    </row>
    <row r="4928" spans="38:38">
      <c r="AL4928" s="309"/>
    </row>
    <row r="4929" spans="38:38">
      <c r="AL4929" s="309"/>
    </row>
    <row r="4930" spans="38:38">
      <c r="AL4930" s="309"/>
    </row>
    <row r="4931" spans="38:38">
      <c r="AL4931" s="309"/>
    </row>
    <row r="4932" spans="38:38">
      <c r="AL4932" s="309"/>
    </row>
    <row r="4933" spans="38:38">
      <c r="AL4933" s="309"/>
    </row>
    <row r="4934" spans="38:38">
      <c r="AL4934" s="309"/>
    </row>
    <row r="4935" spans="38:38">
      <c r="AL4935" s="309"/>
    </row>
    <row r="4936" spans="38:38">
      <c r="AL4936" s="309"/>
    </row>
    <row r="4937" spans="38:38">
      <c r="AL4937" s="309"/>
    </row>
    <row r="4938" spans="38:38">
      <c r="AL4938" s="309"/>
    </row>
    <row r="4939" spans="38:38">
      <c r="AL4939" s="309"/>
    </row>
    <row r="4940" spans="38:38">
      <c r="AL4940" s="309"/>
    </row>
    <row r="4941" spans="38:38">
      <c r="AL4941" s="309"/>
    </row>
    <row r="4942" spans="38:38">
      <c r="AL4942" s="309"/>
    </row>
    <row r="4943" spans="38:38">
      <c r="AL4943" s="309"/>
    </row>
    <row r="4944" spans="38:38">
      <c r="AL4944" s="309"/>
    </row>
    <row r="4945" spans="38:38">
      <c r="AL4945" s="309"/>
    </row>
    <row r="4946" spans="38:38">
      <c r="AL4946" s="309"/>
    </row>
    <row r="4947" spans="38:38">
      <c r="AL4947" s="309"/>
    </row>
    <row r="4948" spans="38:38">
      <c r="AL4948" s="309"/>
    </row>
    <row r="4949" spans="38:38">
      <c r="AL4949" s="309"/>
    </row>
    <row r="4950" spans="38:38">
      <c r="AL4950" s="309"/>
    </row>
    <row r="4951" spans="38:38">
      <c r="AL4951" s="309"/>
    </row>
    <row r="4952" spans="38:38">
      <c r="AL4952" s="309"/>
    </row>
    <row r="4953" spans="38:38">
      <c r="AL4953" s="309"/>
    </row>
    <row r="4954" spans="38:38">
      <c r="AL4954" s="309"/>
    </row>
    <row r="4955" spans="38:38">
      <c r="AL4955" s="309"/>
    </row>
    <row r="4956" spans="38:38">
      <c r="AL4956" s="309"/>
    </row>
    <row r="4957" spans="38:38">
      <c r="AL4957" s="309"/>
    </row>
    <row r="4958" spans="38:38">
      <c r="AL4958" s="309"/>
    </row>
    <row r="4959" spans="38:38">
      <c r="AL4959" s="309"/>
    </row>
    <row r="4960" spans="38:38">
      <c r="AL4960" s="309"/>
    </row>
    <row r="4961" spans="38:38">
      <c r="AL4961" s="309"/>
    </row>
    <row r="4962" spans="38:38">
      <c r="AL4962" s="309"/>
    </row>
    <row r="4963" spans="38:38">
      <c r="AL4963" s="309"/>
    </row>
    <row r="4964" spans="38:38">
      <c r="AL4964" s="309"/>
    </row>
    <row r="4965" spans="38:38">
      <c r="AL4965" s="309"/>
    </row>
    <row r="4966" spans="38:38">
      <c r="AL4966" s="309"/>
    </row>
    <row r="4967" spans="38:38">
      <c r="AL4967" s="309"/>
    </row>
    <row r="4968" spans="38:38">
      <c r="AL4968" s="309"/>
    </row>
    <row r="4969" spans="38:38">
      <c r="AL4969" s="309"/>
    </row>
    <row r="4970" spans="38:38">
      <c r="AL4970" s="309"/>
    </row>
    <row r="4971" spans="38:38">
      <c r="AL4971" s="309"/>
    </row>
    <row r="4972" spans="38:38">
      <c r="AL4972" s="309"/>
    </row>
    <row r="4973" spans="38:38">
      <c r="AL4973" s="309"/>
    </row>
    <row r="4974" spans="38:38">
      <c r="AL4974" s="309"/>
    </row>
    <row r="4975" spans="38:38">
      <c r="AL4975" s="309"/>
    </row>
    <row r="4976" spans="38:38">
      <c r="AL4976" s="309"/>
    </row>
    <row r="4977" spans="38:38">
      <c r="AL4977" s="309"/>
    </row>
    <row r="4978" spans="38:38">
      <c r="AL4978" s="309"/>
    </row>
    <row r="4979" spans="38:38">
      <c r="AL4979" s="309"/>
    </row>
    <row r="4980" spans="38:38">
      <c r="AL4980" s="309"/>
    </row>
    <row r="4981" spans="38:38">
      <c r="AL4981" s="309"/>
    </row>
    <row r="4982" spans="38:38">
      <c r="AL4982" s="309"/>
    </row>
    <row r="4983" spans="38:38">
      <c r="AL4983" s="309"/>
    </row>
    <row r="4984" spans="38:38">
      <c r="AL4984" s="309"/>
    </row>
    <row r="4985" spans="38:38">
      <c r="AL4985" s="309"/>
    </row>
    <row r="4986" spans="38:38">
      <c r="AL4986" s="309"/>
    </row>
    <row r="4987" spans="38:38">
      <c r="AL4987" s="309"/>
    </row>
    <row r="4988" spans="38:38">
      <c r="AL4988" s="309"/>
    </row>
    <row r="4989" spans="38:38">
      <c r="AL4989" s="309"/>
    </row>
    <row r="4990" spans="38:38">
      <c r="AL4990" s="309"/>
    </row>
    <row r="4991" spans="38:38">
      <c r="AL4991" s="309"/>
    </row>
    <row r="4992" spans="38:38">
      <c r="AL4992" s="309"/>
    </row>
    <row r="4993" spans="38:38">
      <c r="AL4993" s="309"/>
    </row>
    <row r="4994" spans="38:38">
      <c r="AL4994" s="309"/>
    </row>
    <row r="4995" spans="38:38">
      <c r="AL4995" s="309"/>
    </row>
    <row r="4996" spans="38:38">
      <c r="AL4996" s="309"/>
    </row>
    <row r="4997" spans="38:38">
      <c r="AL4997" s="309"/>
    </row>
    <row r="4998" spans="38:38">
      <c r="AL4998" s="309"/>
    </row>
    <row r="4999" spans="38:38">
      <c r="AL4999" s="309"/>
    </row>
    <row r="5000" spans="38:38">
      <c r="AL5000" s="309"/>
    </row>
    <row r="5001" spans="38:38">
      <c r="AL5001" s="309"/>
    </row>
    <row r="5002" spans="38:38">
      <c r="AL5002" s="309"/>
    </row>
    <row r="5003" spans="38:38">
      <c r="AL5003" s="309"/>
    </row>
    <row r="5004" spans="38:38">
      <c r="AL5004" s="309"/>
    </row>
    <row r="5005" spans="38:38">
      <c r="AL5005" s="309"/>
    </row>
    <row r="5006" spans="38:38">
      <c r="AL5006" s="309"/>
    </row>
    <row r="5007" spans="38:38">
      <c r="AL5007" s="309"/>
    </row>
    <row r="5008" spans="38:38">
      <c r="AL5008" s="309"/>
    </row>
    <row r="5009" spans="38:38">
      <c r="AL5009" s="309"/>
    </row>
    <row r="5010" spans="38:38">
      <c r="AL5010" s="309"/>
    </row>
    <row r="5011" spans="38:38">
      <c r="AL5011" s="309"/>
    </row>
    <row r="5012" spans="38:38">
      <c r="AL5012" s="309"/>
    </row>
    <row r="5013" spans="38:38">
      <c r="AL5013" s="309"/>
    </row>
    <row r="5014" spans="38:38">
      <c r="AL5014" s="309"/>
    </row>
    <row r="5015" spans="38:38">
      <c r="AL5015" s="309"/>
    </row>
    <row r="5016" spans="38:38">
      <c r="AL5016" s="309"/>
    </row>
    <row r="5017" spans="38:38">
      <c r="AL5017" s="309"/>
    </row>
    <row r="5018" spans="38:38">
      <c r="AL5018" s="309"/>
    </row>
    <row r="5019" spans="38:38">
      <c r="AL5019" s="309"/>
    </row>
    <row r="5020" spans="38:38">
      <c r="AL5020" s="309"/>
    </row>
    <row r="5021" spans="38:38">
      <c r="AL5021" s="309"/>
    </row>
    <row r="5022" spans="38:38">
      <c r="AL5022" s="309"/>
    </row>
    <row r="5023" spans="38:38">
      <c r="AL5023" s="309"/>
    </row>
    <row r="5024" spans="38:38">
      <c r="AL5024" s="309"/>
    </row>
    <row r="5025" spans="38:38">
      <c r="AL5025" s="309"/>
    </row>
    <row r="5026" spans="38:38">
      <c r="AL5026" s="309"/>
    </row>
    <row r="5027" spans="38:38">
      <c r="AL5027" s="309"/>
    </row>
    <row r="5028" spans="38:38">
      <c r="AL5028" s="309"/>
    </row>
    <row r="5029" spans="38:38">
      <c r="AL5029" s="309"/>
    </row>
    <row r="5030" spans="38:38">
      <c r="AL5030" s="309"/>
    </row>
    <row r="5031" spans="38:38">
      <c r="AL5031" s="309"/>
    </row>
    <row r="5032" spans="38:38">
      <c r="AL5032" s="309"/>
    </row>
    <row r="5033" spans="38:38">
      <c r="AL5033" s="309"/>
    </row>
    <row r="5034" spans="38:38">
      <c r="AL5034" s="309"/>
    </row>
    <row r="5035" spans="38:38">
      <c r="AL5035" s="309"/>
    </row>
    <row r="5036" spans="38:38">
      <c r="AL5036" s="309"/>
    </row>
    <row r="5037" spans="38:38">
      <c r="AL5037" s="309"/>
    </row>
    <row r="5038" spans="38:38">
      <c r="AL5038" s="309"/>
    </row>
    <row r="5039" spans="38:38">
      <c r="AL5039" s="309"/>
    </row>
    <row r="5040" spans="38:38">
      <c r="AL5040" s="309"/>
    </row>
    <row r="5041" spans="38:38">
      <c r="AL5041" s="309"/>
    </row>
    <row r="5042" spans="38:38">
      <c r="AL5042" s="309"/>
    </row>
    <row r="5043" spans="38:38">
      <c r="AL5043" s="309"/>
    </row>
    <row r="5044" spans="38:38">
      <c r="AL5044" s="309"/>
    </row>
    <row r="5045" spans="38:38">
      <c r="AL5045" s="309"/>
    </row>
    <row r="5046" spans="38:38">
      <c r="AL5046" s="309"/>
    </row>
    <row r="5047" spans="38:38">
      <c r="AL5047" s="309"/>
    </row>
    <row r="5048" spans="38:38">
      <c r="AL5048" s="309"/>
    </row>
    <row r="5049" spans="38:38">
      <c r="AL5049" s="309"/>
    </row>
    <row r="5050" spans="38:38">
      <c r="AL5050" s="309"/>
    </row>
    <row r="5051" spans="38:38">
      <c r="AL5051" s="309"/>
    </row>
    <row r="5052" spans="38:38">
      <c r="AL5052" s="309"/>
    </row>
    <row r="5053" spans="38:38">
      <c r="AL5053" s="309"/>
    </row>
    <row r="5054" spans="38:38">
      <c r="AL5054" s="309"/>
    </row>
    <row r="5055" spans="38:38">
      <c r="AL5055" s="309"/>
    </row>
    <row r="5056" spans="38:38">
      <c r="AL5056" s="309"/>
    </row>
    <row r="5057" spans="38:38">
      <c r="AL5057" s="309"/>
    </row>
    <row r="5058" spans="38:38">
      <c r="AL5058" s="309"/>
    </row>
    <row r="5059" spans="38:38">
      <c r="AL5059" s="309"/>
    </row>
    <row r="5060" spans="38:38">
      <c r="AL5060" s="309"/>
    </row>
    <row r="5061" spans="38:38">
      <c r="AL5061" s="309"/>
    </row>
    <row r="5062" spans="38:38">
      <c r="AL5062" s="309"/>
    </row>
    <row r="5063" spans="38:38">
      <c r="AL5063" s="309"/>
    </row>
    <row r="5064" spans="38:38">
      <c r="AL5064" s="309"/>
    </row>
    <row r="5065" spans="38:38">
      <c r="AL5065" s="309"/>
    </row>
    <row r="5066" spans="38:38">
      <c r="AL5066" s="309"/>
    </row>
    <row r="5067" spans="38:38">
      <c r="AL5067" s="309"/>
    </row>
    <row r="5068" spans="38:38">
      <c r="AL5068" s="309"/>
    </row>
    <row r="5069" spans="38:38">
      <c r="AL5069" s="309"/>
    </row>
    <row r="5070" spans="38:38">
      <c r="AL5070" s="309"/>
    </row>
    <row r="5071" spans="38:38">
      <c r="AL5071" s="309"/>
    </row>
    <row r="5072" spans="38:38">
      <c r="AL5072" s="309"/>
    </row>
    <row r="5073" spans="38:38">
      <c r="AL5073" s="309"/>
    </row>
    <row r="5074" spans="38:38">
      <c r="AL5074" s="309"/>
    </row>
    <row r="5075" spans="38:38">
      <c r="AL5075" s="309"/>
    </row>
    <row r="5076" spans="38:38">
      <c r="AL5076" s="309"/>
    </row>
    <row r="5077" spans="38:38">
      <c r="AL5077" s="309"/>
    </row>
    <row r="5078" spans="38:38">
      <c r="AL5078" s="309"/>
    </row>
    <row r="5079" spans="38:38">
      <c r="AL5079" s="309"/>
    </row>
    <row r="5080" spans="38:38">
      <c r="AL5080" s="309"/>
    </row>
    <row r="5081" spans="38:38">
      <c r="AL5081" s="309"/>
    </row>
    <row r="5082" spans="38:38">
      <c r="AL5082" s="309"/>
    </row>
    <row r="5083" spans="38:38">
      <c r="AL5083" s="309"/>
    </row>
    <row r="5084" spans="38:38">
      <c r="AL5084" s="309"/>
    </row>
    <row r="5085" spans="38:38">
      <c r="AL5085" s="309"/>
    </row>
    <row r="5086" spans="38:38">
      <c r="AL5086" s="309"/>
    </row>
    <row r="5087" spans="38:38">
      <c r="AL5087" s="309"/>
    </row>
    <row r="5088" spans="38:38">
      <c r="AL5088" s="309"/>
    </row>
    <row r="5089" spans="38:38">
      <c r="AL5089" s="309"/>
    </row>
    <row r="5090" spans="38:38">
      <c r="AL5090" s="309"/>
    </row>
    <row r="5091" spans="38:38">
      <c r="AL5091" s="309"/>
    </row>
    <row r="5092" spans="38:38">
      <c r="AL5092" s="309"/>
    </row>
    <row r="5093" spans="38:38">
      <c r="AL5093" s="309"/>
    </row>
    <row r="5094" spans="38:38">
      <c r="AL5094" s="309"/>
    </row>
    <row r="5095" spans="38:38">
      <c r="AL5095" s="309"/>
    </row>
    <row r="5096" spans="38:38">
      <c r="AL5096" s="309"/>
    </row>
    <row r="5097" spans="38:38">
      <c r="AL5097" s="309"/>
    </row>
    <row r="5098" spans="38:38">
      <c r="AL5098" s="309"/>
    </row>
    <row r="5099" spans="38:38">
      <c r="AL5099" s="309"/>
    </row>
    <row r="5100" spans="38:38">
      <c r="AL5100" s="309"/>
    </row>
    <row r="5101" spans="38:38">
      <c r="AL5101" s="309"/>
    </row>
    <row r="5102" spans="38:38">
      <c r="AL5102" s="309"/>
    </row>
    <row r="5103" spans="38:38">
      <c r="AL5103" s="309"/>
    </row>
    <row r="5104" spans="38:38">
      <c r="AL5104" s="309"/>
    </row>
    <row r="5105" spans="38:38">
      <c r="AL5105" s="309"/>
    </row>
    <row r="5106" spans="38:38">
      <c r="AL5106" s="309"/>
    </row>
    <row r="5107" spans="38:38">
      <c r="AL5107" s="309"/>
    </row>
    <row r="5108" spans="38:38">
      <c r="AL5108" s="309"/>
    </row>
    <row r="5109" spans="38:38">
      <c r="AL5109" s="309"/>
    </row>
    <row r="5110" spans="38:38">
      <c r="AL5110" s="309"/>
    </row>
    <row r="5111" spans="38:38">
      <c r="AL5111" s="309"/>
    </row>
    <row r="5112" spans="38:38">
      <c r="AL5112" s="309"/>
    </row>
    <row r="5113" spans="38:38">
      <c r="AL5113" s="309"/>
    </row>
    <row r="5114" spans="38:38">
      <c r="AL5114" s="309"/>
    </row>
    <row r="5115" spans="38:38">
      <c r="AL5115" s="309"/>
    </row>
    <row r="5116" spans="38:38">
      <c r="AL5116" s="309"/>
    </row>
    <row r="5117" spans="38:38">
      <c r="AL5117" s="309"/>
    </row>
    <row r="5118" spans="38:38">
      <c r="AL5118" s="309"/>
    </row>
    <row r="5119" spans="38:38">
      <c r="AL5119" s="309"/>
    </row>
    <row r="5120" spans="38:38">
      <c r="AL5120" s="309"/>
    </row>
    <row r="5121" spans="38:38">
      <c r="AL5121" s="309"/>
    </row>
    <row r="5122" spans="38:38">
      <c r="AL5122" s="309"/>
    </row>
    <row r="5123" spans="38:38">
      <c r="AL5123" s="309"/>
    </row>
    <row r="5124" spans="38:38">
      <c r="AL5124" s="309"/>
    </row>
    <row r="5125" spans="38:38">
      <c r="AL5125" s="309"/>
    </row>
    <row r="5126" spans="38:38">
      <c r="AL5126" s="309"/>
    </row>
    <row r="5127" spans="38:38">
      <c r="AL5127" s="309"/>
    </row>
    <row r="5128" spans="38:38">
      <c r="AL5128" s="309"/>
    </row>
    <row r="5129" spans="38:38">
      <c r="AL5129" s="309"/>
    </row>
    <row r="5130" spans="38:38">
      <c r="AL5130" s="309"/>
    </row>
    <row r="5131" spans="38:38">
      <c r="AL5131" s="309"/>
    </row>
    <row r="5132" spans="38:38">
      <c r="AL5132" s="309"/>
    </row>
    <row r="5133" spans="38:38">
      <c r="AL5133" s="309"/>
    </row>
    <row r="5134" spans="38:38">
      <c r="AL5134" s="309"/>
    </row>
    <row r="5135" spans="38:38">
      <c r="AL5135" s="309"/>
    </row>
    <row r="5136" spans="38:38">
      <c r="AL5136" s="309"/>
    </row>
    <row r="5137" spans="38:38">
      <c r="AL5137" s="309"/>
    </row>
    <row r="5138" spans="38:38">
      <c r="AL5138" s="309"/>
    </row>
    <row r="5139" spans="38:38">
      <c r="AL5139" s="309"/>
    </row>
    <row r="5140" spans="38:38">
      <c r="AL5140" s="309"/>
    </row>
    <row r="5141" spans="38:38">
      <c r="AL5141" s="309"/>
    </row>
    <row r="5142" spans="38:38">
      <c r="AL5142" s="309"/>
    </row>
    <row r="5143" spans="38:38">
      <c r="AL5143" s="309"/>
    </row>
    <row r="5144" spans="38:38">
      <c r="AL5144" s="309"/>
    </row>
    <row r="5145" spans="38:38">
      <c r="AL5145" s="309"/>
    </row>
    <row r="5146" spans="38:38">
      <c r="AL5146" s="309"/>
    </row>
    <row r="5147" spans="38:38">
      <c r="AL5147" s="309"/>
    </row>
    <row r="5148" spans="38:38">
      <c r="AL5148" s="309"/>
    </row>
    <row r="5149" spans="38:38">
      <c r="AL5149" s="309"/>
    </row>
    <row r="5150" spans="38:38">
      <c r="AL5150" s="309"/>
    </row>
    <row r="5151" spans="38:38">
      <c r="AL5151" s="309"/>
    </row>
    <row r="5152" spans="38:38">
      <c r="AL5152" s="309"/>
    </row>
    <row r="5153" spans="38:38">
      <c r="AL5153" s="309"/>
    </row>
    <row r="5154" spans="38:38">
      <c r="AL5154" s="309"/>
    </row>
    <row r="5155" spans="38:38">
      <c r="AL5155" s="309"/>
    </row>
    <row r="5156" spans="38:38">
      <c r="AL5156" s="309"/>
    </row>
    <row r="5157" spans="38:38">
      <c r="AL5157" s="309"/>
    </row>
    <row r="5158" spans="38:38">
      <c r="AL5158" s="309"/>
    </row>
    <row r="5159" spans="38:38">
      <c r="AL5159" s="309"/>
    </row>
    <row r="5160" spans="38:38">
      <c r="AL5160" s="309"/>
    </row>
    <row r="5161" spans="38:38">
      <c r="AL5161" s="309"/>
    </row>
    <row r="5162" spans="38:38">
      <c r="AL5162" s="309"/>
    </row>
    <row r="5163" spans="38:38">
      <c r="AL5163" s="309"/>
    </row>
    <row r="5164" spans="38:38">
      <c r="AL5164" s="309"/>
    </row>
    <row r="5165" spans="38:38">
      <c r="AL5165" s="309"/>
    </row>
    <row r="5166" spans="38:38">
      <c r="AL5166" s="309"/>
    </row>
    <row r="5167" spans="38:38">
      <c r="AL5167" s="309"/>
    </row>
    <row r="5168" spans="38:38">
      <c r="AL5168" s="309"/>
    </row>
    <row r="5169" spans="38:38">
      <c r="AL5169" s="309"/>
    </row>
    <row r="5170" spans="38:38">
      <c r="AL5170" s="309"/>
    </row>
    <row r="5171" spans="38:38">
      <c r="AL5171" s="309"/>
    </row>
    <row r="5172" spans="38:38">
      <c r="AL5172" s="309"/>
    </row>
    <row r="5173" spans="38:38">
      <c r="AL5173" s="309"/>
    </row>
    <row r="5174" spans="38:38">
      <c r="AL5174" s="309"/>
    </row>
    <row r="5175" spans="38:38">
      <c r="AL5175" s="309"/>
    </row>
    <row r="5176" spans="38:38">
      <c r="AL5176" s="309"/>
    </row>
    <row r="5177" spans="38:38">
      <c r="AL5177" s="309"/>
    </row>
    <row r="5178" spans="38:38">
      <c r="AL5178" s="309"/>
    </row>
    <row r="5179" spans="38:38">
      <c r="AL5179" s="309"/>
    </row>
    <row r="5180" spans="38:38">
      <c r="AL5180" s="309"/>
    </row>
    <row r="5181" spans="38:38">
      <c r="AL5181" s="309"/>
    </row>
    <row r="5182" spans="38:38">
      <c r="AL5182" s="309"/>
    </row>
    <row r="5183" spans="38:38">
      <c r="AL5183" s="309"/>
    </row>
    <row r="5184" spans="38:38">
      <c r="AL5184" s="309"/>
    </row>
    <row r="5185" spans="38:38">
      <c r="AL5185" s="309"/>
    </row>
    <row r="5186" spans="38:38">
      <c r="AL5186" s="309"/>
    </row>
    <row r="5187" spans="38:38">
      <c r="AL5187" s="309"/>
    </row>
    <row r="5188" spans="38:38">
      <c r="AL5188" s="309"/>
    </row>
    <row r="5189" spans="38:38">
      <c r="AL5189" s="309"/>
    </row>
    <row r="5190" spans="38:38">
      <c r="AL5190" s="309"/>
    </row>
    <row r="5191" spans="38:38">
      <c r="AL5191" s="309"/>
    </row>
    <row r="5192" spans="38:38">
      <c r="AL5192" s="309"/>
    </row>
    <row r="5193" spans="38:38">
      <c r="AL5193" s="309"/>
    </row>
    <row r="5194" spans="38:38">
      <c r="AL5194" s="309"/>
    </row>
    <row r="5195" spans="38:38">
      <c r="AL5195" s="309"/>
    </row>
    <row r="5196" spans="38:38">
      <c r="AL5196" s="309"/>
    </row>
    <row r="5197" spans="38:38">
      <c r="AL5197" s="309"/>
    </row>
    <row r="5198" spans="38:38">
      <c r="AL5198" s="309"/>
    </row>
    <row r="5199" spans="38:38">
      <c r="AL5199" s="309"/>
    </row>
    <row r="5200" spans="38:38">
      <c r="AL5200" s="309"/>
    </row>
    <row r="5201" spans="38:38">
      <c r="AL5201" s="309"/>
    </row>
    <row r="5202" spans="38:38">
      <c r="AL5202" s="309"/>
    </row>
    <row r="5203" spans="38:38">
      <c r="AL5203" s="309"/>
    </row>
    <row r="5204" spans="38:38">
      <c r="AL5204" s="309"/>
    </row>
    <row r="5205" spans="38:38">
      <c r="AL5205" s="309"/>
    </row>
    <row r="5206" spans="38:38">
      <c r="AL5206" s="309"/>
    </row>
    <row r="5207" spans="38:38">
      <c r="AL5207" s="309"/>
    </row>
    <row r="5208" spans="38:38">
      <c r="AL5208" s="309"/>
    </row>
    <row r="5209" spans="38:38">
      <c r="AL5209" s="309"/>
    </row>
    <row r="5210" spans="38:38">
      <c r="AL5210" s="309"/>
    </row>
    <row r="5211" spans="38:38">
      <c r="AL5211" s="309"/>
    </row>
    <row r="5212" spans="38:38">
      <c r="AL5212" s="309"/>
    </row>
    <row r="5213" spans="38:38">
      <c r="AL5213" s="309"/>
    </row>
    <row r="5214" spans="38:38">
      <c r="AL5214" s="309"/>
    </row>
    <row r="5215" spans="38:38">
      <c r="AL5215" s="309"/>
    </row>
    <row r="5216" spans="38:38">
      <c r="AL5216" s="309"/>
    </row>
    <row r="5217" spans="38:38">
      <c r="AL5217" s="309"/>
    </row>
    <row r="5218" spans="38:38">
      <c r="AL5218" s="309"/>
    </row>
    <row r="5219" spans="38:38">
      <c r="AL5219" s="309"/>
    </row>
    <row r="5220" spans="38:38">
      <c r="AL5220" s="309"/>
    </row>
    <row r="5221" spans="38:38">
      <c r="AL5221" s="309"/>
    </row>
    <row r="5222" spans="38:38">
      <c r="AL5222" s="309"/>
    </row>
    <row r="5223" spans="38:38">
      <c r="AL5223" s="309"/>
    </row>
    <row r="5224" spans="38:38">
      <c r="AL5224" s="309"/>
    </row>
    <row r="5225" spans="38:38">
      <c r="AL5225" s="309"/>
    </row>
    <row r="5226" spans="38:38">
      <c r="AL5226" s="309"/>
    </row>
    <row r="5227" spans="38:38">
      <c r="AL5227" s="309"/>
    </row>
    <row r="5228" spans="38:38">
      <c r="AL5228" s="309"/>
    </row>
    <row r="5229" spans="38:38">
      <c r="AL5229" s="309"/>
    </row>
    <row r="5230" spans="38:38">
      <c r="AL5230" s="309"/>
    </row>
    <row r="5231" spans="38:38">
      <c r="AL5231" s="309"/>
    </row>
    <row r="5232" spans="38:38">
      <c r="AL5232" s="309"/>
    </row>
    <row r="5233" spans="38:38">
      <c r="AL5233" s="309"/>
    </row>
    <row r="5234" spans="38:38">
      <c r="AL5234" s="309"/>
    </row>
    <row r="5235" spans="38:38">
      <c r="AL5235" s="309"/>
    </row>
    <row r="5236" spans="38:38">
      <c r="AL5236" s="309"/>
    </row>
    <row r="5237" spans="38:38">
      <c r="AL5237" s="309"/>
    </row>
    <row r="5238" spans="38:38">
      <c r="AL5238" s="309"/>
    </row>
    <row r="5239" spans="38:38">
      <c r="AL5239" s="309"/>
    </row>
    <row r="5240" spans="38:38">
      <c r="AL5240" s="309"/>
    </row>
    <row r="5241" spans="38:38">
      <c r="AL5241" s="309"/>
    </row>
    <row r="5242" spans="38:38">
      <c r="AL5242" s="309"/>
    </row>
    <row r="5243" spans="38:38">
      <c r="AL5243" s="309"/>
    </row>
    <row r="5244" spans="38:38">
      <c r="AL5244" s="309"/>
    </row>
    <row r="5245" spans="38:38">
      <c r="AL5245" s="309"/>
    </row>
    <row r="5246" spans="38:38">
      <c r="AL5246" s="309"/>
    </row>
    <row r="5247" spans="38:38">
      <c r="AL5247" s="309"/>
    </row>
    <row r="5248" spans="38:38">
      <c r="AL5248" s="309"/>
    </row>
    <row r="5249" spans="38:38">
      <c r="AL5249" s="309"/>
    </row>
    <row r="5250" spans="38:38">
      <c r="AL5250" s="309"/>
    </row>
    <row r="5251" spans="38:38">
      <c r="AL5251" s="309"/>
    </row>
    <row r="5252" spans="38:38">
      <c r="AL5252" s="309"/>
    </row>
    <row r="5253" spans="38:38">
      <c r="AL5253" s="309"/>
    </row>
    <row r="5254" spans="38:38">
      <c r="AL5254" s="309"/>
    </row>
    <row r="5255" spans="38:38">
      <c r="AL5255" s="309"/>
    </row>
    <row r="5256" spans="38:38">
      <c r="AL5256" s="309"/>
    </row>
    <row r="5257" spans="38:38">
      <c r="AL5257" s="309"/>
    </row>
    <row r="5258" spans="38:38">
      <c r="AL5258" s="309"/>
    </row>
    <row r="5259" spans="38:38">
      <c r="AL5259" s="309"/>
    </row>
    <row r="5260" spans="38:38">
      <c r="AL5260" s="309"/>
    </row>
    <row r="5261" spans="38:38">
      <c r="AL5261" s="309"/>
    </row>
    <row r="5262" spans="38:38">
      <c r="AL5262" s="309"/>
    </row>
    <row r="5263" spans="38:38">
      <c r="AL5263" s="309"/>
    </row>
    <row r="5264" spans="38:38">
      <c r="AL5264" s="309"/>
    </row>
    <row r="5265" spans="38:38">
      <c r="AL5265" s="309"/>
    </row>
    <row r="5266" spans="38:38">
      <c r="AL5266" s="309"/>
    </row>
    <row r="5267" spans="38:38">
      <c r="AL5267" s="309"/>
    </row>
    <row r="5268" spans="38:38">
      <c r="AL5268" s="309"/>
    </row>
    <row r="5269" spans="38:38">
      <c r="AL5269" s="309"/>
    </row>
    <row r="5270" spans="38:38">
      <c r="AL5270" s="309"/>
    </row>
    <row r="5271" spans="38:38">
      <c r="AL5271" s="309"/>
    </row>
    <row r="5272" spans="38:38">
      <c r="AL5272" s="309"/>
    </row>
    <row r="5273" spans="38:38">
      <c r="AL5273" s="309"/>
    </row>
    <row r="5274" spans="38:38">
      <c r="AL5274" s="309"/>
    </row>
    <row r="5275" spans="38:38">
      <c r="AL5275" s="309"/>
    </row>
    <row r="5276" spans="38:38">
      <c r="AL5276" s="309"/>
    </row>
    <row r="5277" spans="38:38">
      <c r="AL5277" s="309"/>
    </row>
    <row r="5278" spans="38:38">
      <c r="AL5278" s="309"/>
    </row>
    <row r="5279" spans="38:38">
      <c r="AL5279" s="309"/>
    </row>
    <row r="5280" spans="38:38">
      <c r="AL5280" s="309"/>
    </row>
    <row r="5281" spans="38:38">
      <c r="AL5281" s="309"/>
    </row>
    <row r="5282" spans="38:38">
      <c r="AL5282" s="309"/>
    </row>
    <row r="5283" spans="38:38">
      <c r="AL5283" s="309"/>
    </row>
    <row r="5284" spans="38:38">
      <c r="AL5284" s="309"/>
    </row>
    <row r="5285" spans="38:38">
      <c r="AL5285" s="309"/>
    </row>
    <row r="5286" spans="38:38">
      <c r="AL5286" s="309"/>
    </row>
    <row r="5287" spans="38:38">
      <c r="AL5287" s="309"/>
    </row>
    <row r="5288" spans="38:38">
      <c r="AL5288" s="309"/>
    </row>
    <row r="5289" spans="38:38">
      <c r="AL5289" s="309"/>
    </row>
    <row r="5290" spans="38:38">
      <c r="AL5290" s="309"/>
    </row>
    <row r="5291" spans="38:38">
      <c r="AL5291" s="309"/>
    </row>
    <row r="5292" spans="38:38">
      <c r="AL5292" s="309"/>
    </row>
    <row r="5293" spans="38:38">
      <c r="AL5293" s="309"/>
    </row>
    <row r="5294" spans="38:38">
      <c r="AL5294" s="309"/>
    </row>
    <row r="5295" spans="38:38">
      <c r="AL5295" s="309"/>
    </row>
    <row r="5296" spans="38:38">
      <c r="AL5296" s="309"/>
    </row>
    <row r="5297" spans="38:38">
      <c r="AL5297" s="309"/>
    </row>
    <row r="5298" spans="38:38">
      <c r="AL5298" s="309"/>
    </row>
    <row r="5299" spans="38:38">
      <c r="AL5299" s="309"/>
    </row>
    <row r="5300" spans="38:38">
      <c r="AL5300" s="309"/>
    </row>
    <row r="5301" spans="38:38">
      <c r="AL5301" s="309"/>
    </row>
    <row r="5302" spans="38:38">
      <c r="AL5302" s="309"/>
    </row>
    <row r="5303" spans="38:38">
      <c r="AL5303" s="309"/>
    </row>
    <row r="5304" spans="38:38">
      <c r="AL5304" s="309"/>
    </row>
    <row r="5305" spans="38:38">
      <c r="AL5305" s="309"/>
    </row>
    <row r="5306" spans="38:38">
      <c r="AL5306" s="309"/>
    </row>
    <row r="5307" spans="38:38">
      <c r="AL5307" s="309"/>
    </row>
    <row r="5308" spans="38:38">
      <c r="AL5308" s="309"/>
    </row>
    <row r="5309" spans="38:38">
      <c r="AL5309" s="309"/>
    </row>
    <row r="5310" spans="38:38">
      <c r="AL5310" s="309"/>
    </row>
    <row r="5311" spans="38:38">
      <c r="AL5311" s="309"/>
    </row>
    <row r="5312" spans="38:38">
      <c r="AL5312" s="309"/>
    </row>
    <row r="5313" spans="38:38">
      <c r="AL5313" s="309"/>
    </row>
    <row r="5314" spans="38:38">
      <c r="AL5314" s="309"/>
    </row>
    <row r="5315" spans="38:38">
      <c r="AL5315" s="309"/>
    </row>
    <row r="5316" spans="38:38">
      <c r="AL5316" s="309"/>
    </row>
    <row r="5317" spans="38:38">
      <c r="AL5317" s="309"/>
    </row>
    <row r="5318" spans="38:38">
      <c r="AL5318" s="309"/>
    </row>
    <row r="5319" spans="38:38">
      <c r="AL5319" s="309"/>
    </row>
    <row r="5320" spans="38:38">
      <c r="AL5320" s="309"/>
    </row>
    <row r="5321" spans="38:38">
      <c r="AL5321" s="309"/>
    </row>
    <row r="5322" spans="38:38">
      <c r="AL5322" s="309"/>
    </row>
    <row r="5323" spans="38:38">
      <c r="AL5323" s="309"/>
    </row>
    <row r="5324" spans="38:38">
      <c r="AL5324" s="309"/>
    </row>
    <row r="5325" spans="38:38">
      <c r="AL5325" s="309"/>
    </row>
    <row r="5326" spans="38:38">
      <c r="AL5326" s="309"/>
    </row>
    <row r="5327" spans="38:38">
      <c r="AL5327" s="309"/>
    </row>
    <row r="5328" spans="38:38">
      <c r="AL5328" s="309"/>
    </row>
    <row r="5329" spans="38:38">
      <c r="AL5329" s="309"/>
    </row>
    <row r="5330" spans="38:38">
      <c r="AL5330" s="309"/>
    </row>
    <row r="5331" spans="38:38">
      <c r="AL5331" s="309"/>
    </row>
    <row r="5332" spans="38:38">
      <c r="AL5332" s="309"/>
    </row>
    <row r="5333" spans="38:38">
      <c r="AL5333" s="309"/>
    </row>
    <row r="5334" spans="38:38">
      <c r="AL5334" s="309"/>
    </row>
    <row r="5335" spans="38:38">
      <c r="AL5335" s="309"/>
    </row>
    <row r="5336" spans="38:38">
      <c r="AL5336" s="309"/>
    </row>
    <row r="5337" spans="38:38">
      <c r="AL5337" s="309"/>
    </row>
    <row r="5338" spans="38:38">
      <c r="AL5338" s="309"/>
    </row>
    <row r="5339" spans="38:38">
      <c r="AL5339" s="309"/>
    </row>
    <row r="5340" spans="38:38">
      <c r="AL5340" s="309"/>
    </row>
    <row r="5341" spans="38:38">
      <c r="AL5341" s="309"/>
    </row>
    <row r="5342" spans="38:38">
      <c r="AL5342" s="309"/>
    </row>
    <row r="5343" spans="38:38">
      <c r="AL5343" s="309"/>
    </row>
    <row r="5344" spans="38:38">
      <c r="AL5344" s="309"/>
    </row>
    <row r="5345" spans="38:38">
      <c r="AL5345" s="309"/>
    </row>
    <row r="5346" spans="38:38">
      <c r="AL5346" s="309"/>
    </row>
    <row r="5347" spans="38:38">
      <c r="AL5347" s="309"/>
    </row>
    <row r="5348" spans="38:38">
      <c r="AL5348" s="309"/>
    </row>
    <row r="5349" spans="38:38">
      <c r="AL5349" s="309"/>
    </row>
    <row r="5350" spans="38:38">
      <c r="AL5350" s="309"/>
    </row>
    <row r="5351" spans="38:38">
      <c r="AL5351" s="309"/>
    </row>
    <row r="5352" spans="38:38">
      <c r="AL5352" s="309"/>
    </row>
    <row r="5353" spans="38:38">
      <c r="AL5353" s="309"/>
    </row>
    <row r="5354" spans="38:38">
      <c r="AL5354" s="309"/>
    </row>
    <row r="5355" spans="38:38">
      <c r="AL5355" s="309"/>
    </row>
    <row r="5356" spans="38:38">
      <c r="AL5356" s="309"/>
    </row>
    <row r="5357" spans="38:38">
      <c r="AL5357" s="309"/>
    </row>
    <row r="5358" spans="38:38">
      <c r="AL5358" s="309"/>
    </row>
    <row r="5359" spans="38:38">
      <c r="AL5359" s="309"/>
    </row>
    <row r="5360" spans="38:38">
      <c r="AL5360" s="309"/>
    </row>
    <row r="5361" spans="38:38">
      <c r="AL5361" s="309"/>
    </row>
    <row r="5362" spans="38:38">
      <c r="AL5362" s="309"/>
    </row>
    <row r="5363" spans="38:38">
      <c r="AL5363" s="309"/>
    </row>
    <row r="5364" spans="38:38">
      <c r="AL5364" s="309"/>
    </row>
    <row r="5365" spans="38:38">
      <c r="AL5365" s="309"/>
    </row>
    <row r="5366" spans="38:38">
      <c r="AL5366" s="309"/>
    </row>
    <row r="5367" spans="38:38">
      <c r="AL5367" s="309"/>
    </row>
    <row r="5368" spans="38:38">
      <c r="AL5368" s="309"/>
    </row>
    <row r="5369" spans="38:38">
      <c r="AL5369" s="309"/>
    </row>
    <row r="5370" spans="38:38">
      <c r="AL5370" s="309"/>
    </row>
    <row r="5371" spans="38:38">
      <c r="AL5371" s="309"/>
    </row>
    <row r="5372" spans="38:38">
      <c r="AL5372" s="309"/>
    </row>
    <row r="5373" spans="38:38">
      <c r="AL5373" s="309"/>
    </row>
    <row r="5374" spans="38:38">
      <c r="AL5374" s="309"/>
    </row>
    <row r="5375" spans="38:38">
      <c r="AL5375" s="309"/>
    </row>
    <row r="5376" spans="38:38">
      <c r="AL5376" s="309"/>
    </row>
    <row r="5377" spans="38:38">
      <c r="AL5377" s="309"/>
    </row>
    <row r="5378" spans="38:38">
      <c r="AL5378" s="309"/>
    </row>
    <row r="5379" spans="38:38">
      <c r="AL5379" s="309"/>
    </row>
    <row r="5380" spans="38:38">
      <c r="AL5380" s="309"/>
    </row>
    <row r="5381" spans="38:38">
      <c r="AL5381" s="309"/>
    </row>
    <row r="5382" spans="38:38">
      <c r="AL5382" s="309"/>
    </row>
    <row r="5383" spans="38:38">
      <c r="AL5383" s="309"/>
    </row>
    <row r="5384" spans="38:38">
      <c r="AL5384" s="309"/>
    </row>
    <row r="5385" spans="38:38">
      <c r="AL5385" s="309"/>
    </row>
    <row r="5386" spans="38:38">
      <c r="AL5386" s="309"/>
    </row>
    <row r="5387" spans="38:38">
      <c r="AL5387" s="309"/>
    </row>
    <row r="5388" spans="38:38">
      <c r="AL5388" s="309"/>
    </row>
    <row r="5389" spans="38:38">
      <c r="AL5389" s="309"/>
    </row>
    <row r="5390" spans="38:38">
      <c r="AL5390" s="309"/>
    </row>
    <row r="5391" spans="38:38">
      <c r="AL5391" s="309"/>
    </row>
    <row r="5392" spans="38:38">
      <c r="AL5392" s="309"/>
    </row>
    <row r="5393" spans="38:38">
      <c r="AL5393" s="309"/>
    </row>
    <row r="5394" spans="38:38">
      <c r="AL5394" s="309"/>
    </row>
    <row r="5395" spans="38:38">
      <c r="AL5395" s="309"/>
    </row>
    <row r="5396" spans="38:38">
      <c r="AL5396" s="309"/>
    </row>
    <row r="5397" spans="38:38">
      <c r="AL5397" s="309"/>
    </row>
    <row r="5398" spans="38:38">
      <c r="AL5398" s="309"/>
    </row>
    <row r="5399" spans="38:38">
      <c r="AL5399" s="309"/>
    </row>
    <row r="5400" spans="38:38">
      <c r="AL5400" s="309"/>
    </row>
    <row r="5401" spans="38:38">
      <c r="AL5401" s="309"/>
    </row>
    <row r="5402" spans="38:38">
      <c r="AL5402" s="309"/>
    </row>
    <row r="5403" spans="38:38">
      <c r="AL5403" s="309"/>
    </row>
    <row r="5404" spans="38:38">
      <c r="AL5404" s="309"/>
    </row>
    <row r="5405" spans="38:38">
      <c r="AL5405" s="309"/>
    </row>
    <row r="5406" spans="38:38">
      <c r="AL5406" s="309"/>
    </row>
    <row r="5407" spans="38:38">
      <c r="AL5407" s="309"/>
    </row>
    <row r="5408" spans="38:38">
      <c r="AL5408" s="309"/>
    </row>
    <row r="5409" spans="38:38">
      <c r="AL5409" s="309"/>
    </row>
    <row r="5410" spans="38:38">
      <c r="AL5410" s="309"/>
    </row>
    <row r="5411" spans="38:38">
      <c r="AL5411" s="309"/>
    </row>
    <row r="5412" spans="38:38">
      <c r="AL5412" s="309"/>
    </row>
    <row r="5413" spans="38:38">
      <c r="AL5413" s="309"/>
    </row>
    <row r="5414" spans="38:38">
      <c r="AL5414" s="309"/>
    </row>
    <row r="5415" spans="38:38">
      <c r="AL5415" s="309"/>
    </row>
    <row r="5416" spans="38:38">
      <c r="AL5416" s="309"/>
    </row>
    <row r="5417" spans="38:38">
      <c r="AL5417" s="309"/>
    </row>
    <row r="5418" spans="38:38">
      <c r="AL5418" s="309"/>
    </row>
    <row r="5419" spans="38:38">
      <c r="AL5419" s="309"/>
    </row>
    <row r="5420" spans="38:38">
      <c r="AL5420" s="309"/>
    </row>
    <row r="5421" spans="38:38">
      <c r="AL5421" s="309"/>
    </row>
    <row r="5422" spans="38:38">
      <c r="AL5422" s="309"/>
    </row>
    <row r="5423" spans="38:38">
      <c r="AL5423" s="309"/>
    </row>
    <row r="5424" spans="38:38">
      <c r="AL5424" s="309"/>
    </row>
    <row r="5425" spans="38:38">
      <c r="AL5425" s="309"/>
    </row>
    <row r="5426" spans="38:38">
      <c r="AL5426" s="309"/>
    </row>
    <row r="5427" spans="38:38">
      <c r="AL5427" s="309"/>
    </row>
    <row r="5428" spans="38:38">
      <c r="AL5428" s="309"/>
    </row>
    <row r="5429" spans="38:38">
      <c r="AL5429" s="309"/>
    </row>
    <row r="5430" spans="38:38">
      <c r="AL5430" s="309"/>
    </row>
    <row r="5431" spans="38:38">
      <c r="AL5431" s="309"/>
    </row>
    <row r="5432" spans="38:38">
      <c r="AL5432" s="309"/>
    </row>
    <row r="5433" spans="38:38">
      <c r="AL5433" s="309"/>
    </row>
    <row r="5434" spans="38:38">
      <c r="AL5434" s="309"/>
    </row>
    <row r="5435" spans="38:38">
      <c r="AL5435" s="309"/>
    </row>
    <row r="5436" spans="38:38">
      <c r="AL5436" s="309"/>
    </row>
    <row r="5437" spans="38:38">
      <c r="AL5437" s="309"/>
    </row>
    <row r="5438" spans="38:38">
      <c r="AL5438" s="309"/>
    </row>
    <row r="5439" spans="38:38">
      <c r="AL5439" s="309"/>
    </row>
    <row r="5440" spans="38:38">
      <c r="AL5440" s="309"/>
    </row>
    <row r="5441" spans="38:38">
      <c r="AL5441" s="309"/>
    </row>
    <row r="5442" spans="38:38">
      <c r="AL5442" s="309"/>
    </row>
    <row r="5443" spans="38:38">
      <c r="AL5443" s="309"/>
    </row>
    <row r="5444" spans="38:38">
      <c r="AL5444" s="309"/>
    </row>
    <row r="5445" spans="38:38">
      <c r="AL5445" s="309"/>
    </row>
    <row r="5446" spans="38:38">
      <c r="AL5446" s="309"/>
    </row>
    <row r="5447" spans="38:38">
      <c r="AL5447" s="309"/>
    </row>
    <row r="5448" spans="38:38">
      <c r="AL5448" s="309"/>
    </row>
    <row r="5449" spans="38:38">
      <c r="AL5449" s="309"/>
    </row>
    <row r="5450" spans="38:38">
      <c r="AL5450" s="309"/>
    </row>
    <row r="5451" spans="38:38">
      <c r="AL5451" s="309"/>
    </row>
    <row r="5452" spans="38:38">
      <c r="AL5452" s="309"/>
    </row>
    <row r="5453" spans="38:38">
      <c r="AL5453" s="309"/>
    </row>
    <row r="5454" spans="38:38">
      <c r="AL5454" s="309"/>
    </row>
    <row r="5455" spans="38:38">
      <c r="AL5455" s="309"/>
    </row>
    <row r="5456" spans="38:38">
      <c r="AL5456" s="309"/>
    </row>
    <row r="5457" spans="38:38">
      <c r="AL5457" s="309"/>
    </row>
    <row r="5458" spans="38:38">
      <c r="AL5458" s="309"/>
    </row>
    <row r="5459" spans="38:38">
      <c r="AL5459" s="309"/>
    </row>
    <row r="5460" spans="38:38">
      <c r="AL5460" s="309"/>
    </row>
    <row r="5461" spans="38:38">
      <c r="AL5461" s="309"/>
    </row>
    <row r="5462" spans="38:38">
      <c r="AL5462" s="309"/>
    </row>
    <row r="5463" spans="38:38">
      <c r="AL5463" s="309"/>
    </row>
    <row r="5464" spans="38:38">
      <c r="AL5464" s="309"/>
    </row>
    <row r="5465" spans="38:38">
      <c r="AL5465" s="309"/>
    </row>
    <row r="5466" spans="38:38">
      <c r="AL5466" s="309"/>
    </row>
    <row r="5467" spans="38:38">
      <c r="AL5467" s="309"/>
    </row>
    <row r="5468" spans="38:38">
      <c r="AL5468" s="309"/>
    </row>
    <row r="5469" spans="38:38">
      <c r="AL5469" s="309"/>
    </row>
    <row r="5470" spans="38:38">
      <c r="AL5470" s="309"/>
    </row>
    <row r="5471" spans="38:38">
      <c r="AL5471" s="309"/>
    </row>
    <row r="5472" spans="38:38">
      <c r="AL5472" s="309"/>
    </row>
    <row r="5473" spans="38:38">
      <c r="AL5473" s="309"/>
    </row>
    <row r="5474" spans="38:38">
      <c r="AL5474" s="309"/>
    </row>
    <row r="5475" spans="38:38">
      <c r="AL5475" s="309"/>
    </row>
    <row r="5476" spans="38:38">
      <c r="AL5476" s="309"/>
    </row>
    <row r="5477" spans="38:38">
      <c r="AL5477" s="309"/>
    </row>
    <row r="5478" spans="38:38">
      <c r="AL5478" s="309"/>
    </row>
    <row r="5479" spans="38:38">
      <c r="AL5479" s="309"/>
    </row>
    <row r="5480" spans="38:38">
      <c r="AL5480" s="309"/>
    </row>
    <row r="5481" spans="38:38">
      <c r="AL5481" s="309"/>
    </row>
    <row r="5482" spans="38:38">
      <c r="AL5482" s="309"/>
    </row>
    <row r="5483" spans="38:38">
      <c r="AL5483" s="309"/>
    </row>
    <row r="5484" spans="38:38">
      <c r="AL5484" s="309"/>
    </row>
    <row r="5485" spans="38:38">
      <c r="AL5485" s="309"/>
    </row>
    <row r="5486" spans="38:38">
      <c r="AL5486" s="309"/>
    </row>
    <row r="5487" spans="38:38">
      <c r="AL5487" s="309"/>
    </row>
    <row r="5488" spans="38:38">
      <c r="AL5488" s="309"/>
    </row>
    <row r="5489" spans="38:38">
      <c r="AL5489" s="309"/>
    </row>
    <row r="5490" spans="38:38">
      <c r="AL5490" s="309"/>
    </row>
    <row r="5491" spans="38:38">
      <c r="AL5491" s="309"/>
    </row>
    <row r="5492" spans="38:38">
      <c r="AL5492" s="309"/>
    </row>
    <row r="5493" spans="38:38">
      <c r="AL5493" s="309"/>
    </row>
    <row r="5494" spans="38:38">
      <c r="AL5494" s="309"/>
    </row>
    <row r="5495" spans="38:38">
      <c r="AL5495" s="309"/>
    </row>
    <row r="5496" spans="38:38">
      <c r="AL5496" s="309"/>
    </row>
    <row r="5497" spans="38:38">
      <c r="AL5497" s="309"/>
    </row>
    <row r="5498" spans="38:38">
      <c r="AL5498" s="309"/>
    </row>
    <row r="5499" spans="38:38">
      <c r="AL5499" s="309"/>
    </row>
    <row r="5500" spans="38:38">
      <c r="AL5500" s="309"/>
    </row>
    <row r="5501" spans="38:38">
      <c r="AL5501" s="309"/>
    </row>
    <row r="5502" spans="38:38">
      <c r="AL5502" s="309"/>
    </row>
    <row r="5503" spans="38:38">
      <c r="AL5503" s="309"/>
    </row>
    <row r="5504" spans="38:38">
      <c r="AL5504" s="309"/>
    </row>
    <row r="5505" spans="38:38">
      <c r="AL5505" s="309"/>
    </row>
    <row r="5506" spans="38:38">
      <c r="AL5506" s="309"/>
    </row>
    <row r="5507" spans="38:38">
      <c r="AL5507" s="309"/>
    </row>
    <row r="5508" spans="38:38">
      <c r="AL5508" s="309"/>
    </row>
    <row r="5509" spans="38:38">
      <c r="AL5509" s="309"/>
    </row>
    <row r="5510" spans="38:38">
      <c r="AL5510" s="309"/>
    </row>
    <row r="5511" spans="38:38">
      <c r="AL5511" s="309"/>
    </row>
    <row r="5512" spans="38:38">
      <c r="AL5512" s="309"/>
    </row>
    <row r="5513" spans="38:38">
      <c r="AL5513" s="309"/>
    </row>
    <row r="5514" spans="38:38">
      <c r="AL5514" s="309"/>
    </row>
    <row r="5515" spans="38:38">
      <c r="AL5515" s="309"/>
    </row>
    <row r="5516" spans="38:38">
      <c r="AL5516" s="309"/>
    </row>
    <row r="5517" spans="38:38">
      <c r="AL5517" s="309"/>
    </row>
    <row r="5518" spans="38:38">
      <c r="AL5518" s="309"/>
    </row>
    <row r="5519" spans="38:38">
      <c r="AL5519" s="309"/>
    </row>
    <row r="5520" spans="38:38">
      <c r="AL5520" s="309"/>
    </row>
    <row r="5521" spans="38:38">
      <c r="AL5521" s="309"/>
    </row>
    <row r="5522" spans="38:38">
      <c r="AL5522" s="309"/>
    </row>
    <row r="5523" spans="38:38">
      <c r="AL5523" s="309"/>
    </row>
    <row r="5524" spans="38:38">
      <c r="AL5524" s="309"/>
    </row>
    <row r="5525" spans="38:38">
      <c r="AL5525" s="309"/>
    </row>
    <row r="5526" spans="38:38">
      <c r="AL5526" s="309"/>
    </row>
    <row r="5527" spans="38:38">
      <c r="AL5527" s="309"/>
    </row>
    <row r="5528" spans="38:38">
      <c r="AL5528" s="309"/>
    </row>
    <row r="5529" spans="38:38">
      <c r="AL5529" s="309"/>
    </row>
    <row r="5530" spans="38:38">
      <c r="AL5530" s="309"/>
    </row>
    <row r="5531" spans="38:38">
      <c r="AL5531" s="309"/>
    </row>
    <row r="5532" spans="38:38">
      <c r="AL5532" s="309"/>
    </row>
    <row r="5533" spans="38:38">
      <c r="AL5533" s="309"/>
    </row>
    <row r="5534" spans="38:38">
      <c r="AL5534" s="309"/>
    </row>
    <row r="5535" spans="38:38">
      <c r="AL5535" s="309"/>
    </row>
    <row r="5536" spans="38:38">
      <c r="AL5536" s="309"/>
    </row>
    <row r="5537" spans="38:38">
      <c r="AL5537" s="309"/>
    </row>
    <row r="5538" spans="38:38">
      <c r="AL5538" s="309"/>
    </row>
    <row r="5539" spans="38:38">
      <c r="AL5539" s="309"/>
    </row>
    <row r="5540" spans="38:38">
      <c r="AL5540" s="309"/>
    </row>
    <row r="5541" spans="38:38">
      <c r="AL5541" s="309"/>
    </row>
    <row r="5542" spans="38:38">
      <c r="AL5542" s="309"/>
    </row>
    <row r="5543" spans="38:38">
      <c r="AL5543" s="309"/>
    </row>
    <row r="5544" spans="38:38">
      <c r="AL5544" s="309"/>
    </row>
    <row r="5545" spans="38:38">
      <c r="AL5545" s="309"/>
    </row>
    <row r="5546" spans="38:38">
      <c r="AL5546" s="309"/>
    </row>
    <row r="5547" spans="38:38">
      <c r="AL5547" s="309"/>
    </row>
    <row r="5548" spans="38:38">
      <c r="AL5548" s="309"/>
    </row>
    <row r="5549" spans="38:38">
      <c r="AL5549" s="309"/>
    </row>
    <row r="5550" spans="38:38">
      <c r="AL5550" s="309"/>
    </row>
    <row r="5551" spans="38:38">
      <c r="AL5551" s="309"/>
    </row>
    <row r="5552" spans="38:38">
      <c r="AL5552" s="309"/>
    </row>
    <row r="5553" spans="38:38">
      <c r="AL5553" s="309"/>
    </row>
    <row r="5554" spans="38:38">
      <c r="AL5554" s="309"/>
    </row>
    <row r="5555" spans="38:38">
      <c r="AL5555" s="309"/>
    </row>
    <row r="5556" spans="38:38">
      <c r="AL5556" s="309"/>
    </row>
    <row r="5557" spans="38:38">
      <c r="AL5557" s="309"/>
    </row>
    <row r="5558" spans="38:38">
      <c r="AL5558" s="309"/>
    </row>
    <row r="5559" spans="38:38">
      <c r="AL5559" s="309"/>
    </row>
    <row r="5560" spans="38:38">
      <c r="AL5560" s="309"/>
    </row>
    <row r="5561" spans="38:38">
      <c r="AL5561" s="309"/>
    </row>
    <row r="5562" spans="38:38">
      <c r="AL5562" s="309"/>
    </row>
    <row r="5563" spans="38:38">
      <c r="AL5563" s="309"/>
    </row>
    <row r="5564" spans="38:38">
      <c r="AL5564" s="309"/>
    </row>
    <row r="5565" spans="38:38">
      <c r="AL5565" s="309"/>
    </row>
    <row r="5566" spans="38:38">
      <c r="AL5566" s="309"/>
    </row>
    <row r="5567" spans="38:38">
      <c r="AL5567" s="309"/>
    </row>
    <row r="5568" spans="38:38">
      <c r="AL5568" s="309"/>
    </row>
    <row r="5569" spans="38:38">
      <c r="AL5569" s="309"/>
    </row>
    <row r="5570" spans="38:38">
      <c r="AL5570" s="309"/>
    </row>
    <row r="5571" spans="38:38">
      <c r="AL5571" s="309"/>
    </row>
    <row r="5572" spans="38:38">
      <c r="AL5572" s="309"/>
    </row>
    <row r="5573" spans="38:38">
      <c r="AL5573" s="309"/>
    </row>
    <row r="5574" spans="38:38">
      <c r="AL5574" s="309"/>
    </row>
    <row r="5575" spans="38:38">
      <c r="AL5575" s="309"/>
    </row>
    <row r="5576" spans="38:38">
      <c r="AL5576" s="309"/>
    </row>
    <row r="5577" spans="38:38">
      <c r="AL5577" s="309"/>
    </row>
    <row r="5578" spans="38:38">
      <c r="AL5578" s="309"/>
    </row>
    <row r="5579" spans="38:38">
      <c r="AL5579" s="309"/>
    </row>
    <row r="5580" spans="38:38">
      <c r="AL5580" s="309"/>
    </row>
    <row r="5581" spans="38:38">
      <c r="AL5581" s="309"/>
    </row>
    <row r="5582" spans="38:38">
      <c r="AL5582" s="309"/>
    </row>
    <row r="5583" spans="38:38">
      <c r="AL5583" s="309"/>
    </row>
    <row r="5584" spans="38:38">
      <c r="AL5584" s="309"/>
    </row>
    <row r="5585" spans="38:38">
      <c r="AL5585" s="309"/>
    </row>
    <row r="5586" spans="38:38">
      <c r="AL5586" s="309"/>
    </row>
    <row r="5587" spans="38:38">
      <c r="AL5587" s="309"/>
    </row>
    <row r="5588" spans="38:38">
      <c r="AL5588" s="309"/>
    </row>
    <row r="5589" spans="38:38">
      <c r="AL5589" s="309"/>
    </row>
    <row r="5590" spans="38:38">
      <c r="AL5590" s="309"/>
    </row>
    <row r="5591" spans="38:38">
      <c r="AL5591" s="309"/>
    </row>
    <row r="5592" spans="38:38">
      <c r="AL5592" s="309"/>
    </row>
    <row r="5593" spans="38:38">
      <c r="AL5593" s="309"/>
    </row>
    <row r="5594" spans="38:38">
      <c r="AL5594" s="309"/>
    </row>
    <row r="5595" spans="38:38">
      <c r="AL5595" s="309"/>
    </row>
    <row r="5596" spans="38:38">
      <c r="AL5596" s="309"/>
    </row>
    <row r="5597" spans="38:38">
      <c r="AL5597" s="309"/>
    </row>
    <row r="5598" spans="38:38">
      <c r="AL5598" s="309"/>
    </row>
    <row r="5599" spans="38:38">
      <c r="AL5599" s="309"/>
    </row>
    <row r="5600" spans="38:38">
      <c r="AL5600" s="309"/>
    </row>
    <row r="5601" spans="38:38">
      <c r="AL5601" s="309"/>
    </row>
    <row r="5602" spans="38:38">
      <c r="AL5602" s="309"/>
    </row>
    <row r="5603" spans="38:38">
      <c r="AL5603" s="309"/>
    </row>
    <row r="5604" spans="38:38">
      <c r="AL5604" s="309"/>
    </row>
    <row r="5605" spans="38:38">
      <c r="AL5605" s="309"/>
    </row>
    <row r="5606" spans="38:38">
      <c r="AL5606" s="309"/>
    </row>
    <row r="5607" spans="38:38">
      <c r="AL5607" s="309"/>
    </row>
    <row r="5608" spans="38:38">
      <c r="AL5608" s="309"/>
    </row>
    <row r="5609" spans="38:38">
      <c r="AL5609" s="309"/>
    </row>
    <row r="5610" spans="38:38">
      <c r="AL5610" s="309"/>
    </row>
    <row r="5611" spans="38:38">
      <c r="AL5611" s="309"/>
    </row>
    <row r="5612" spans="38:38">
      <c r="AL5612" s="309"/>
    </row>
    <row r="5613" spans="38:38">
      <c r="AL5613" s="309"/>
    </row>
    <row r="5614" spans="38:38">
      <c r="AL5614" s="309"/>
    </row>
    <row r="5615" spans="38:38">
      <c r="AL5615" s="309"/>
    </row>
    <row r="5616" spans="38:38">
      <c r="AL5616" s="309"/>
    </row>
    <row r="5617" spans="38:38">
      <c r="AL5617" s="309"/>
    </row>
    <row r="5618" spans="38:38">
      <c r="AL5618" s="309"/>
    </row>
    <row r="5619" spans="38:38">
      <c r="AL5619" s="309"/>
    </row>
    <row r="5620" spans="38:38">
      <c r="AL5620" s="309"/>
    </row>
    <row r="5621" spans="38:38">
      <c r="AL5621" s="309"/>
    </row>
    <row r="5622" spans="38:38">
      <c r="AL5622" s="309"/>
    </row>
    <row r="5623" spans="38:38">
      <c r="AL5623" s="309"/>
    </row>
    <row r="5624" spans="38:38">
      <c r="AL5624" s="309"/>
    </row>
    <row r="5625" spans="38:38">
      <c r="AL5625" s="309"/>
    </row>
    <row r="5626" spans="38:38">
      <c r="AL5626" s="309"/>
    </row>
    <row r="5627" spans="38:38">
      <c r="AL5627" s="309"/>
    </row>
    <row r="5628" spans="38:38">
      <c r="AL5628" s="309"/>
    </row>
    <row r="5629" spans="38:38">
      <c r="AL5629" s="309"/>
    </row>
    <row r="5630" spans="38:38">
      <c r="AL5630" s="309"/>
    </row>
    <row r="5631" spans="38:38">
      <c r="AL5631" s="309"/>
    </row>
    <row r="5632" spans="38:38">
      <c r="AL5632" s="309"/>
    </row>
    <row r="5633" spans="38:38">
      <c r="AL5633" s="309"/>
    </row>
    <row r="5634" spans="38:38">
      <c r="AL5634" s="309"/>
    </row>
    <row r="5635" spans="38:38">
      <c r="AL5635" s="309"/>
    </row>
    <row r="5636" spans="38:38">
      <c r="AL5636" s="309"/>
    </row>
    <row r="5637" spans="38:38">
      <c r="AL5637" s="309"/>
    </row>
    <row r="5638" spans="38:38">
      <c r="AL5638" s="309"/>
    </row>
    <row r="5639" spans="38:38">
      <c r="AL5639" s="309"/>
    </row>
    <row r="5640" spans="38:38">
      <c r="AL5640" s="309"/>
    </row>
    <row r="5641" spans="38:38">
      <c r="AL5641" s="309"/>
    </row>
    <row r="5642" spans="38:38">
      <c r="AL5642" s="309"/>
    </row>
    <row r="5643" spans="38:38">
      <c r="AL5643" s="309"/>
    </row>
    <row r="5644" spans="38:38">
      <c r="AL5644" s="309"/>
    </row>
    <row r="5645" spans="38:38">
      <c r="AL5645" s="309"/>
    </row>
    <row r="5646" spans="38:38">
      <c r="AL5646" s="309"/>
    </row>
    <row r="5647" spans="38:38">
      <c r="AL5647" s="309"/>
    </row>
    <row r="5648" spans="38:38">
      <c r="AL5648" s="309"/>
    </row>
    <row r="5649" spans="38:38">
      <c r="AL5649" s="309"/>
    </row>
    <row r="5650" spans="38:38">
      <c r="AL5650" s="309"/>
    </row>
    <row r="5651" spans="38:38">
      <c r="AL5651" s="309"/>
    </row>
    <row r="5652" spans="38:38">
      <c r="AL5652" s="309"/>
    </row>
    <row r="5653" spans="38:38">
      <c r="AL5653" s="309"/>
    </row>
    <row r="5654" spans="38:38">
      <c r="AL5654" s="309"/>
    </row>
    <row r="5655" spans="38:38">
      <c r="AL5655" s="309"/>
    </row>
    <row r="5656" spans="38:38">
      <c r="AL5656" s="309"/>
    </row>
    <row r="5657" spans="38:38">
      <c r="AL5657" s="309"/>
    </row>
    <row r="5658" spans="38:38">
      <c r="AL5658" s="309"/>
    </row>
    <row r="5659" spans="38:38">
      <c r="AL5659" s="309"/>
    </row>
    <row r="5660" spans="38:38">
      <c r="AL5660" s="309"/>
    </row>
    <row r="5661" spans="38:38">
      <c r="AL5661" s="309"/>
    </row>
    <row r="5662" spans="38:38">
      <c r="AL5662" s="309"/>
    </row>
    <row r="5663" spans="38:38">
      <c r="AL5663" s="309"/>
    </row>
    <row r="5664" spans="38:38">
      <c r="AL5664" s="309"/>
    </row>
    <row r="5665" spans="38:38">
      <c r="AL5665" s="309"/>
    </row>
    <row r="5666" spans="38:38">
      <c r="AL5666" s="309"/>
    </row>
    <row r="5667" spans="38:38">
      <c r="AL5667" s="309"/>
    </row>
    <row r="5668" spans="38:38">
      <c r="AL5668" s="309"/>
    </row>
    <row r="5669" spans="38:38">
      <c r="AL5669" s="309"/>
    </row>
    <row r="5670" spans="38:38">
      <c r="AL5670" s="309"/>
    </row>
    <row r="5671" spans="38:38">
      <c r="AL5671" s="309"/>
    </row>
    <row r="5672" spans="38:38">
      <c r="AL5672" s="309"/>
    </row>
    <row r="5673" spans="38:38">
      <c r="AL5673" s="309"/>
    </row>
    <row r="5674" spans="38:38">
      <c r="AL5674" s="309"/>
    </row>
    <row r="5675" spans="38:38">
      <c r="AL5675" s="309"/>
    </row>
    <row r="5676" spans="38:38">
      <c r="AL5676" s="309"/>
    </row>
    <row r="5677" spans="38:38">
      <c r="AL5677" s="309"/>
    </row>
    <row r="5678" spans="38:38">
      <c r="AL5678" s="309"/>
    </row>
    <row r="5679" spans="38:38">
      <c r="AL5679" s="309"/>
    </row>
    <row r="5680" spans="38:38">
      <c r="AL5680" s="309"/>
    </row>
    <row r="5681" spans="38:38">
      <c r="AL5681" s="309"/>
    </row>
    <row r="5682" spans="38:38">
      <c r="AL5682" s="309"/>
    </row>
    <row r="5683" spans="38:38">
      <c r="AL5683" s="309"/>
    </row>
    <row r="5684" spans="38:38">
      <c r="AL5684" s="309"/>
    </row>
    <row r="5685" spans="38:38">
      <c r="AL5685" s="309"/>
    </row>
    <row r="5686" spans="38:38">
      <c r="AL5686" s="309"/>
    </row>
    <row r="5687" spans="38:38">
      <c r="AL5687" s="309"/>
    </row>
    <row r="5688" spans="38:38">
      <c r="AL5688" s="309"/>
    </row>
    <row r="5689" spans="38:38">
      <c r="AL5689" s="309"/>
    </row>
    <row r="5690" spans="38:38">
      <c r="AL5690" s="309"/>
    </row>
    <row r="5691" spans="38:38">
      <c r="AL5691" s="309"/>
    </row>
    <row r="5692" spans="38:38">
      <c r="AL5692" s="309"/>
    </row>
    <row r="5693" spans="38:38">
      <c r="AL5693" s="309"/>
    </row>
    <row r="5694" spans="38:38">
      <c r="AL5694" s="309"/>
    </row>
    <row r="5695" spans="38:38">
      <c r="AL5695" s="309"/>
    </row>
    <row r="5696" spans="38:38">
      <c r="AL5696" s="309"/>
    </row>
    <row r="5697" spans="38:38">
      <c r="AL5697" s="309"/>
    </row>
    <row r="5698" spans="38:38">
      <c r="AL5698" s="309"/>
    </row>
    <row r="5699" spans="38:38">
      <c r="AL5699" s="309"/>
    </row>
    <row r="5700" spans="38:38">
      <c r="AL5700" s="309"/>
    </row>
    <row r="5701" spans="38:38">
      <c r="AL5701" s="309"/>
    </row>
    <row r="5702" spans="38:38">
      <c r="AL5702" s="309"/>
    </row>
    <row r="5703" spans="38:38">
      <c r="AL5703" s="309"/>
    </row>
    <row r="5704" spans="38:38">
      <c r="AL5704" s="309"/>
    </row>
    <row r="5705" spans="38:38">
      <c r="AL5705" s="309"/>
    </row>
    <row r="5706" spans="38:38">
      <c r="AL5706" s="309"/>
    </row>
    <row r="5707" spans="38:38">
      <c r="AL5707" s="309"/>
    </row>
    <row r="5708" spans="38:38">
      <c r="AL5708" s="309"/>
    </row>
    <row r="5709" spans="38:38">
      <c r="AL5709" s="309"/>
    </row>
    <row r="5710" spans="38:38">
      <c r="AL5710" s="309"/>
    </row>
    <row r="5711" spans="38:38">
      <c r="AL5711" s="309"/>
    </row>
    <row r="5712" spans="38:38">
      <c r="AL5712" s="309"/>
    </row>
    <row r="5713" spans="38:38">
      <c r="AL5713" s="309"/>
    </row>
    <row r="5714" spans="38:38">
      <c r="AL5714" s="309"/>
    </row>
    <row r="5715" spans="38:38">
      <c r="AL5715" s="309"/>
    </row>
    <row r="5716" spans="38:38">
      <c r="AL5716" s="309"/>
    </row>
    <row r="5717" spans="38:38">
      <c r="AL5717" s="309"/>
    </row>
    <row r="5718" spans="38:38">
      <c r="AL5718" s="309"/>
    </row>
    <row r="5719" spans="38:38">
      <c r="AL5719" s="309"/>
    </row>
    <row r="5720" spans="38:38">
      <c r="AL5720" s="309"/>
    </row>
    <row r="5721" spans="38:38">
      <c r="AL5721" s="309"/>
    </row>
    <row r="5722" spans="38:38">
      <c r="AL5722" s="309"/>
    </row>
    <row r="5723" spans="38:38">
      <c r="AL5723" s="309"/>
    </row>
    <row r="5724" spans="38:38">
      <c r="AL5724" s="309"/>
    </row>
    <row r="5725" spans="38:38">
      <c r="AL5725" s="309"/>
    </row>
    <row r="5726" spans="38:38">
      <c r="AL5726" s="309"/>
    </row>
    <row r="5727" spans="38:38">
      <c r="AL5727" s="309"/>
    </row>
    <row r="5728" spans="38:38">
      <c r="AL5728" s="309"/>
    </row>
    <row r="5729" spans="38:38">
      <c r="AL5729" s="309"/>
    </row>
    <row r="5730" spans="38:38">
      <c r="AL5730" s="309"/>
    </row>
    <row r="5731" spans="38:38">
      <c r="AL5731" s="309"/>
    </row>
    <row r="5732" spans="38:38">
      <c r="AL5732" s="309"/>
    </row>
    <row r="5733" spans="38:38">
      <c r="AL5733" s="309"/>
    </row>
    <row r="5734" spans="38:38">
      <c r="AL5734" s="309"/>
    </row>
    <row r="5735" spans="38:38">
      <c r="AL5735" s="309"/>
    </row>
    <row r="5736" spans="38:38">
      <c r="AL5736" s="309"/>
    </row>
    <row r="5737" spans="38:38">
      <c r="AL5737" s="309"/>
    </row>
    <row r="5738" spans="38:38">
      <c r="AL5738" s="309"/>
    </row>
    <row r="5739" spans="38:38">
      <c r="AL5739" s="309"/>
    </row>
    <row r="5740" spans="38:38">
      <c r="AL5740" s="309"/>
    </row>
    <row r="5741" spans="38:38">
      <c r="AL5741" s="309"/>
    </row>
    <row r="5742" spans="38:38">
      <c r="AL5742" s="309"/>
    </row>
    <row r="5743" spans="38:38">
      <c r="AL5743" s="309"/>
    </row>
    <row r="5744" spans="38:38">
      <c r="AL5744" s="309"/>
    </row>
    <row r="5745" spans="38:38">
      <c r="AL5745" s="309"/>
    </row>
    <row r="5746" spans="38:38">
      <c r="AL5746" s="309"/>
    </row>
    <row r="5747" spans="38:38">
      <c r="AL5747" s="309"/>
    </row>
    <row r="5748" spans="38:38">
      <c r="AL5748" s="309"/>
    </row>
    <row r="5749" spans="38:38">
      <c r="AL5749" s="309"/>
    </row>
    <row r="5750" spans="38:38">
      <c r="AL5750" s="309"/>
    </row>
    <row r="5751" spans="38:38">
      <c r="AL5751" s="309"/>
    </row>
    <row r="5752" spans="38:38">
      <c r="AL5752" s="309"/>
    </row>
    <row r="5753" spans="38:38">
      <c r="AL5753" s="309"/>
    </row>
    <row r="5754" spans="38:38">
      <c r="AL5754" s="309"/>
    </row>
    <row r="5755" spans="38:38">
      <c r="AL5755" s="309"/>
    </row>
    <row r="5756" spans="38:38">
      <c r="AL5756" s="309"/>
    </row>
    <row r="5757" spans="38:38">
      <c r="AL5757" s="309"/>
    </row>
    <row r="5758" spans="38:38">
      <c r="AL5758" s="309"/>
    </row>
    <row r="5759" spans="38:38">
      <c r="AL5759" s="309"/>
    </row>
    <row r="5760" spans="38:38">
      <c r="AL5760" s="309"/>
    </row>
    <row r="5761" spans="38:38">
      <c r="AL5761" s="309"/>
    </row>
    <row r="5762" spans="38:38">
      <c r="AL5762" s="309"/>
    </row>
    <row r="5763" spans="38:38">
      <c r="AL5763" s="309"/>
    </row>
    <row r="5764" spans="38:38">
      <c r="AL5764" s="309"/>
    </row>
    <row r="5765" spans="38:38">
      <c r="AL5765" s="309"/>
    </row>
    <row r="5766" spans="38:38">
      <c r="AL5766" s="309"/>
    </row>
    <row r="5767" spans="38:38">
      <c r="AL5767" s="309"/>
    </row>
    <row r="5768" spans="38:38">
      <c r="AL5768" s="309"/>
    </row>
    <row r="5769" spans="38:38">
      <c r="AL5769" s="309"/>
    </row>
    <row r="5770" spans="38:38">
      <c r="AL5770" s="309"/>
    </row>
    <row r="5771" spans="38:38">
      <c r="AL5771" s="309"/>
    </row>
    <row r="5772" spans="38:38">
      <c r="AL5772" s="309"/>
    </row>
    <row r="5773" spans="38:38">
      <c r="AL5773" s="309"/>
    </row>
    <row r="5774" spans="38:38">
      <c r="AL5774" s="309"/>
    </row>
    <row r="5775" spans="38:38">
      <c r="AL5775" s="309"/>
    </row>
    <row r="5776" spans="38:38">
      <c r="AL5776" s="309"/>
    </row>
    <row r="5777" spans="38:38">
      <c r="AL5777" s="309"/>
    </row>
    <row r="5778" spans="38:38">
      <c r="AL5778" s="309"/>
    </row>
    <row r="5779" spans="38:38">
      <c r="AL5779" s="309"/>
    </row>
    <row r="5780" spans="38:38">
      <c r="AL5780" s="309"/>
    </row>
    <row r="5781" spans="38:38">
      <c r="AL5781" s="309"/>
    </row>
    <row r="5782" spans="38:38">
      <c r="AL5782" s="309"/>
    </row>
    <row r="5783" spans="38:38">
      <c r="AL5783" s="309"/>
    </row>
    <row r="5784" spans="38:38">
      <c r="AL5784" s="309"/>
    </row>
    <row r="5785" spans="38:38">
      <c r="AL5785" s="309"/>
    </row>
    <row r="5786" spans="38:38">
      <c r="AL5786" s="309"/>
    </row>
    <row r="5787" spans="38:38">
      <c r="AL5787" s="309"/>
    </row>
    <row r="5788" spans="38:38">
      <c r="AL5788" s="309"/>
    </row>
    <row r="5789" spans="38:38">
      <c r="AL5789" s="309"/>
    </row>
    <row r="5790" spans="38:38">
      <c r="AL5790" s="309"/>
    </row>
    <row r="5791" spans="38:38">
      <c r="AL5791" s="309"/>
    </row>
    <row r="5792" spans="38:38">
      <c r="AL5792" s="309"/>
    </row>
    <row r="5793" spans="38:38">
      <c r="AL5793" s="309"/>
    </row>
    <row r="5794" spans="38:38">
      <c r="AL5794" s="309"/>
    </row>
    <row r="5795" spans="38:38">
      <c r="AL5795" s="309"/>
    </row>
    <row r="5796" spans="38:38">
      <c r="AL5796" s="309"/>
    </row>
    <row r="5797" spans="38:38">
      <c r="AL5797" s="309"/>
    </row>
    <row r="5798" spans="38:38">
      <c r="AL5798" s="309"/>
    </row>
    <row r="5799" spans="38:38">
      <c r="AL5799" s="309"/>
    </row>
    <row r="5800" spans="38:38">
      <c r="AL5800" s="309"/>
    </row>
    <row r="5801" spans="38:38">
      <c r="AL5801" s="309"/>
    </row>
    <row r="5802" spans="38:38">
      <c r="AL5802" s="309"/>
    </row>
    <row r="5803" spans="38:38">
      <c r="AL5803" s="309"/>
    </row>
    <row r="5804" spans="38:38">
      <c r="AL5804" s="309"/>
    </row>
    <row r="5805" spans="38:38">
      <c r="AL5805" s="309"/>
    </row>
    <row r="5806" spans="38:38">
      <c r="AL5806" s="309"/>
    </row>
    <row r="5807" spans="38:38">
      <c r="AL5807" s="309"/>
    </row>
    <row r="5808" spans="38:38">
      <c r="AL5808" s="309"/>
    </row>
    <row r="5809" spans="38:38">
      <c r="AL5809" s="309"/>
    </row>
    <row r="5810" spans="38:38">
      <c r="AL5810" s="309"/>
    </row>
    <row r="5811" spans="38:38">
      <c r="AL5811" s="309"/>
    </row>
    <row r="5812" spans="38:38">
      <c r="AL5812" s="309"/>
    </row>
    <row r="5813" spans="38:38">
      <c r="AL5813" s="309"/>
    </row>
    <row r="5814" spans="38:38">
      <c r="AL5814" s="309"/>
    </row>
    <row r="5815" spans="38:38">
      <c r="AL5815" s="309"/>
    </row>
    <row r="5816" spans="38:38">
      <c r="AL5816" s="309"/>
    </row>
    <row r="5817" spans="38:38">
      <c r="AL5817" s="309"/>
    </row>
    <row r="5818" spans="38:38">
      <c r="AL5818" s="309"/>
    </row>
    <row r="5819" spans="38:38">
      <c r="AL5819" s="309"/>
    </row>
    <row r="5820" spans="38:38">
      <c r="AL5820" s="309"/>
    </row>
    <row r="5821" spans="38:38">
      <c r="AL5821" s="309"/>
    </row>
    <row r="5822" spans="38:38">
      <c r="AL5822" s="309"/>
    </row>
    <row r="5823" spans="38:38">
      <c r="AL5823" s="309"/>
    </row>
    <row r="5824" spans="38:38">
      <c r="AL5824" s="309"/>
    </row>
    <row r="5825" spans="38:38">
      <c r="AL5825" s="309"/>
    </row>
    <row r="5826" spans="38:38">
      <c r="AL5826" s="309"/>
    </row>
    <row r="5827" spans="38:38">
      <c r="AL5827" s="309"/>
    </row>
    <row r="5828" spans="38:38">
      <c r="AL5828" s="309"/>
    </row>
    <row r="5829" spans="38:38">
      <c r="AL5829" s="309"/>
    </row>
    <row r="5830" spans="38:38">
      <c r="AL5830" s="309"/>
    </row>
    <row r="5831" spans="38:38">
      <c r="AL5831" s="309"/>
    </row>
    <row r="5832" spans="38:38">
      <c r="AL5832" s="309"/>
    </row>
    <row r="5833" spans="38:38">
      <c r="AL5833" s="309"/>
    </row>
    <row r="5834" spans="38:38">
      <c r="AL5834" s="309"/>
    </row>
    <row r="5835" spans="38:38">
      <c r="AL5835" s="309"/>
    </row>
    <row r="5836" spans="38:38">
      <c r="AL5836" s="309"/>
    </row>
    <row r="5837" spans="38:38">
      <c r="AL5837" s="309"/>
    </row>
    <row r="5838" spans="38:38">
      <c r="AL5838" s="309"/>
    </row>
    <row r="5839" spans="38:38">
      <c r="AL5839" s="309"/>
    </row>
    <row r="5840" spans="38:38">
      <c r="AL5840" s="309"/>
    </row>
    <row r="5841" spans="38:38">
      <c r="AL5841" s="309"/>
    </row>
    <row r="5842" spans="38:38">
      <c r="AL5842" s="309"/>
    </row>
    <row r="5843" spans="38:38">
      <c r="AL5843" s="309"/>
    </row>
    <row r="5844" spans="38:38">
      <c r="AL5844" s="309"/>
    </row>
    <row r="5845" spans="38:38">
      <c r="AL5845" s="309"/>
    </row>
    <row r="5846" spans="38:38">
      <c r="AL5846" s="309"/>
    </row>
    <row r="5847" spans="38:38">
      <c r="AL5847" s="309"/>
    </row>
    <row r="5848" spans="38:38">
      <c r="AL5848" s="309"/>
    </row>
    <row r="5849" spans="38:38">
      <c r="AL5849" s="309"/>
    </row>
    <row r="5850" spans="38:38">
      <c r="AL5850" s="309"/>
    </row>
    <row r="5851" spans="38:38">
      <c r="AL5851" s="309"/>
    </row>
    <row r="5852" spans="38:38">
      <c r="AL5852" s="309"/>
    </row>
    <row r="5853" spans="38:38">
      <c r="AL5853" s="309"/>
    </row>
    <row r="5854" spans="38:38">
      <c r="AL5854" s="309"/>
    </row>
    <row r="5855" spans="38:38">
      <c r="AL5855" s="309"/>
    </row>
    <row r="5856" spans="38:38">
      <c r="AL5856" s="309"/>
    </row>
    <row r="5857" spans="38:38">
      <c r="AL5857" s="309"/>
    </row>
    <row r="5858" spans="38:38">
      <c r="AL5858" s="309"/>
    </row>
    <row r="5859" spans="38:38">
      <c r="AL5859" s="309"/>
    </row>
    <row r="5860" spans="38:38">
      <c r="AL5860" s="309"/>
    </row>
    <row r="5861" spans="38:38">
      <c r="AL5861" s="309"/>
    </row>
    <row r="5862" spans="38:38">
      <c r="AL5862" s="309"/>
    </row>
    <row r="5863" spans="38:38">
      <c r="AL5863" s="309"/>
    </row>
    <row r="5864" spans="38:38">
      <c r="AL5864" s="309"/>
    </row>
    <row r="5865" spans="38:38">
      <c r="AL5865" s="309"/>
    </row>
    <row r="5866" spans="38:38">
      <c r="AL5866" s="309"/>
    </row>
    <row r="5867" spans="38:38">
      <c r="AL5867" s="309"/>
    </row>
    <row r="5868" spans="38:38">
      <c r="AL5868" s="309"/>
    </row>
    <row r="5869" spans="38:38">
      <c r="AL5869" s="309"/>
    </row>
    <row r="5870" spans="38:38">
      <c r="AL5870" s="309"/>
    </row>
    <row r="5871" spans="38:38">
      <c r="AL5871" s="309"/>
    </row>
    <row r="5872" spans="38:38">
      <c r="AL5872" s="309"/>
    </row>
    <row r="5873" spans="38:38">
      <c r="AL5873" s="309"/>
    </row>
    <row r="5874" spans="38:38">
      <c r="AL5874" s="309"/>
    </row>
    <row r="5875" spans="38:38">
      <c r="AL5875" s="309"/>
    </row>
    <row r="5876" spans="38:38">
      <c r="AL5876" s="309"/>
    </row>
    <row r="5877" spans="38:38">
      <c r="AL5877" s="309"/>
    </row>
    <row r="5878" spans="38:38">
      <c r="AL5878" s="309"/>
    </row>
    <row r="5879" spans="38:38">
      <c r="AL5879" s="309"/>
    </row>
    <row r="5880" spans="38:38">
      <c r="AL5880" s="309"/>
    </row>
    <row r="5881" spans="38:38">
      <c r="AL5881" s="309"/>
    </row>
    <row r="5882" spans="38:38">
      <c r="AL5882" s="309"/>
    </row>
    <row r="5883" spans="38:38">
      <c r="AL5883" s="309"/>
    </row>
    <row r="5884" spans="38:38">
      <c r="AL5884" s="309"/>
    </row>
    <row r="5885" spans="38:38">
      <c r="AL5885" s="309"/>
    </row>
    <row r="5886" spans="38:38">
      <c r="AL5886" s="309"/>
    </row>
    <row r="5887" spans="38:38">
      <c r="AL5887" s="309"/>
    </row>
    <row r="5888" spans="38:38">
      <c r="AL5888" s="309"/>
    </row>
    <row r="5889" spans="38:38">
      <c r="AL5889" s="309"/>
    </row>
    <row r="5890" spans="38:38">
      <c r="AL5890" s="309"/>
    </row>
    <row r="5891" spans="38:38">
      <c r="AL5891" s="309"/>
    </row>
    <row r="5892" spans="38:38">
      <c r="AL5892" s="309"/>
    </row>
    <row r="5893" spans="38:38">
      <c r="AL5893" s="309"/>
    </row>
    <row r="5894" spans="38:38">
      <c r="AL5894" s="309"/>
    </row>
    <row r="5895" spans="38:38">
      <c r="AL5895" s="309"/>
    </row>
    <row r="5896" spans="38:38">
      <c r="AL5896" s="309"/>
    </row>
    <row r="5897" spans="38:38">
      <c r="AL5897" s="309"/>
    </row>
    <row r="5898" spans="38:38">
      <c r="AL5898" s="309"/>
    </row>
    <row r="5899" spans="38:38">
      <c r="AL5899" s="309"/>
    </row>
    <row r="5900" spans="38:38">
      <c r="AL5900" s="309"/>
    </row>
    <row r="5901" spans="38:38">
      <c r="AL5901" s="309"/>
    </row>
    <row r="5902" spans="38:38">
      <c r="AL5902" s="309"/>
    </row>
    <row r="5903" spans="38:38">
      <c r="AL5903" s="309"/>
    </row>
    <row r="5904" spans="38:38">
      <c r="AL5904" s="309"/>
    </row>
    <row r="5905" spans="38:38">
      <c r="AL5905" s="309"/>
    </row>
    <row r="5906" spans="38:38">
      <c r="AL5906" s="309"/>
    </row>
    <row r="5907" spans="38:38">
      <c r="AL5907" s="309"/>
    </row>
    <row r="5908" spans="38:38">
      <c r="AL5908" s="309"/>
    </row>
    <row r="5909" spans="38:38">
      <c r="AL5909" s="309"/>
    </row>
    <row r="5910" spans="38:38">
      <c r="AL5910" s="309"/>
    </row>
    <row r="5911" spans="38:38">
      <c r="AL5911" s="309"/>
    </row>
    <row r="5912" spans="38:38">
      <c r="AL5912" s="309"/>
    </row>
    <row r="5913" spans="38:38">
      <c r="AL5913" s="309"/>
    </row>
    <row r="5914" spans="38:38">
      <c r="AL5914" s="309"/>
    </row>
    <row r="5915" spans="38:38">
      <c r="AL5915" s="309"/>
    </row>
    <row r="5916" spans="38:38">
      <c r="AL5916" s="309"/>
    </row>
    <row r="5917" spans="38:38">
      <c r="AL5917" s="309"/>
    </row>
    <row r="5918" spans="38:38">
      <c r="AL5918" s="309"/>
    </row>
    <row r="5919" spans="38:38">
      <c r="AL5919" s="309"/>
    </row>
    <row r="5920" spans="38:38">
      <c r="AL5920" s="309"/>
    </row>
    <row r="5921" spans="38:38">
      <c r="AL5921" s="309"/>
    </row>
    <row r="5922" spans="38:38">
      <c r="AL5922" s="309"/>
    </row>
    <row r="5923" spans="38:38">
      <c r="AL5923" s="309"/>
    </row>
    <row r="5924" spans="38:38">
      <c r="AL5924" s="309"/>
    </row>
    <row r="5925" spans="38:38">
      <c r="AL5925" s="309"/>
    </row>
    <row r="5926" spans="38:38">
      <c r="AL5926" s="309"/>
    </row>
    <row r="5927" spans="38:38">
      <c r="AL5927" s="309"/>
    </row>
    <row r="5928" spans="38:38">
      <c r="AL5928" s="309"/>
    </row>
    <row r="5929" spans="38:38">
      <c r="AL5929" s="309"/>
    </row>
    <row r="5930" spans="38:38">
      <c r="AL5930" s="309"/>
    </row>
    <row r="5931" spans="38:38">
      <c r="AL5931" s="309"/>
    </row>
    <row r="5932" spans="38:38">
      <c r="AL5932" s="309"/>
    </row>
    <row r="5933" spans="38:38">
      <c r="AL5933" s="309"/>
    </row>
    <row r="5934" spans="38:38">
      <c r="AL5934" s="309"/>
    </row>
    <row r="5935" spans="38:38">
      <c r="AL5935" s="309"/>
    </row>
    <row r="5936" spans="38:38">
      <c r="AL5936" s="309"/>
    </row>
    <row r="5937" spans="38:38">
      <c r="AL5937" s="309"/>
    </row>
    <row r="5938" spans="38:38">
      <c r="AL5938" s="309"/>
    </row>
    <row r="5939" spans="38:38">
      <c r="AL5939" s="309"/>
    </row>
    <row r="5940" spans="38:38">
      <c r="AL5940" s="309"/>
    </row>
    <row r="5941" spans="38:38">
      <c r="AL5941" s="309"/>
    </row>
    <row r="5942" spans="38:38">
      <c r="AL5942" s="309"/>
    </row>
    <row r="5943" spans="38:38">
      <c r="AL5943" s="309"/>
    </row>
    <row r="5944" spans="38:38">
      <c r="AL5944" s="309"/>
    </row>
    <row r="5945" spans="38:38">
      <c r="AL5945" s="309"/>
    </row>
    <row r="5946" spans="38:38">
      <c r="AL5946" s="309"/>
    </row>
    <row r="5947" spans="38:38">
      <c r="AL5947" s="309"/>
    </row>
    <row r="5948" spans="38:38">
      <c r="AL5948" s="309"/>
    </row>
    <row r="5949" spans="38:38">
      <c r="AL5949" s="309"/>
    </row>
    <row r="5950" spans="38:38">
      <c r="AL5950" s="309"/>
    </row>
    <row r="5951" spans="38:38">
      <c r="AL5951" s="309"/>
    </row>
    <row r="5952" spans="38:38">
      <c r="AL5952" s="309"/>
    </row>
    <row r="5953" spans="38:38">
      <c r="AL5953" s="309"/>
    </row>
    <row r="5954" spans="38:38">
      <c r="AL5954" s="309"/>
    </row>
    <row r="5955" spans="38:38">
      <c r="AL5955" s="309"/>
    </row>
    <row r="5956" spans="38:38">
      <c r="AL5956" s="309"/>
    </row>
    <row r="5957" spans="38:38">
      <c r="AL5957" s="309"/>
    </row>
    <row r="5958" spans="38:38">
      <c r="AL5958" s="309"/>
    </row>
    <row r="5959" spans="38:38">
      <c r="AL5959" s="309"/>
    </row>
    <row r="5960" spans="38:38">
      <c r="AL5960" s="309"/>
    </row>
    <row r="5961" spans="38:38">
      <c r="AL5961" s="309"/>
    </row>
    <row r="5962" spans="38:38">
      <c r="AL5962" s="309"/>
    </row>
    <row r="5963" spans="38:38">
      <c r="AL5963" s="309"/>
    </row>
    <row r="5964" spans="38:38">
      <c r="AL5964" s="309"/>
    </row>
    <row r="5965" spans="38:38">
      <c r="AL5965" s="309"/>
    </row>
    <row r="5966" spans="38:38">
      <c r="AL5966" s="309"/>
    </row>
    <row r="5967" spans="38:38">
      <c r="AL5967" s="309"/>
    </row>
    <row r="5968" spans="38:38">
      <c r="AL5968" s="309"/>
    </row>
    <row r="5969" spans="38:38">
      <c r="AL5969" s="309"/>
    </row>
    <row r="5970" spans="38:38">
      <c r="AL5970" s="309"/>
    </row>
    <row r="5971" spans="38:38">
      <c r="AL5971" s="309"/>
    </row>
    <row r="5972" spans="38:38">
      <c r="AL5972" s="309"/>
    </row>
    <row r="5973" spans="38:38">
      <c r="AL5973" s="309"/>
    </row>
    <row r="5974" spans="38:38">
      <c r="AL5974" s="309"/>
    </row>
    <row r="5975" spans="38:38">
      <c r="AL5975" s="309"/>
    </row>
    <row r="5976" spans="38:38">
      <c r="AL5976" s="309"/>
    </row>
    <row r="5977" spans="38:38">
      <c r="AL5977" s="309"/>
    </row>
    <row r="5978" spans="38:38">
      <c r="AL5978" s="309"/>
    </row>
    <row r="5979" spans="38:38">
      <c r="AL5979" s="309"/>
    </row>
    <row r="5980" spans="38:38">
      <c r="AL5980" s="309"/>
    </row>
    <row r="5981" spans="38:38">
      <c r="AL5981" s="309"/>
    </row>
    <row r="5982" spans="38:38">
      <c r="AL5982" s="309"/>
    </row>
    <row r="5983" spans="38:38">
      <c r="AL5983" s="309"/>
    </row>
    <row r="5984" spans="38:38">
      <c r="AL5984" s="309"/>
    </row>
    <row r="5985" spans="38:38">
      <c r="AL5985" s="309"/>
    </row>
    <row r="5986" spans="38:38">
      <c r="AL5986" s="309"/>
    </row>
    <row r="5987" spans="38:38">
      <c r="AL5987" s="309"/>
    </row>
    <row r="5988" spans="38:38">
      <c r="AL5988" s="309"/>
    </row>
    <row r="5989" spans="38:38">
      <c r="AL5989" s="309"/>
    </row>
    <row r="5990" spans="38:38">
      <c r="AL5990" s="309"/>
    </row>
    <row r="5991" spans="38:38">
      <c r="AL5991" s="309"/>
    </row>
    <row r="5992" spans="38:38">
      <c r="AL5992" s="309"/>
    </row>
    <row r="5993" spans="38:38">
      <c r="AL5993" s="309"/>
    </row>
    <row r="5994" spans="38:38">
      <c r="AL5994" s="309"/>
    </row>
    <row r="5995" spans="38:38">
      <c r="AL5995" s="309"/>
    </row>
    <row r="5996" spans="38:38">
      <c r="AL5996" s="309"/>
    </row>
    <row r="5997" spans="38:38">
      <c r="AL5997" s="309"/>
    </row>
    <row r="5998" spans="38:38">
      <c r="AL5998" s="309"/>
    </row>
    <row r="5999" spans="38:38">
      <c r="AL5999" s="309"/>
    </row>
    <row r="6000" spans="38:38">
      <c r="AL6000" s="309"/>
    </row>
    <row r="6001" spans="38:38">
      <c r="AL6001" s="309"/>
    </row>
    <row r="6002" spans="38:38">
      <c r="AL6002" s="309"/>
    </row>
    <row r="6003" spans="38:38">
      <c r="AL6003" s="309"/>
    </row>
    <row r="6004" spans="38:38">
      <c r="AL6004" s="309"/>
    </row>
    <row r="6005" spans="38:38">
      <c r="AL6005" s="309"/>
    </row>
    <row r="6006" spans="38:38">
      <c r="AL6006" s="309"/>
    </row>
    <row r="6007" spans="38:38">
      <c r="AL6007" s="309"/>
    </row>
    <row r="6008" spans="38:38">
      <c r="AL6008" s="309"/>
    </row>
    <row r="6009" spans="38:38">
      <c r="AL6009" s="309"/>
    </row>
    <row r="6010" spans="38:38">
      <c r="AL6010" s="309"/>
    </row>
    <row r="6011" spans="38:38">
      <c r="AL6011" s="309"/>
    </row>
    <row r="6012" spans="38:38">
      <c r="AL6012" s="309"/>
    </row>
    <row r="6013" spans="38:38">
      <c r="AL6013" s="309"/>
    </row>
    <row r="6014" spans="38:38">
      <c r="AL6014" s="309"/>
    </row>
    <row r="6015" spans="38:38">
      <c r="AL6015" s="309"/>
    </row>
    <row r="6016" spans="38:38">
      <c r="AL6016" s="309"/>
    </row>
    <row r="6017" spans="38:38">
      <c r="AL6017" s="309"/>
    </row>
    <row r="6018" spans="38:38">
      <c r="AL6018" s="309"/>
    </row>
    <row r="6019" spans="38:38">
      <c r="AL6019" s="309"/>
    </row>
    <row r="6020" spans="38:38">
      <c r="AL6020" s="309"/>
    </row>
    <row r="6021" spans="38:38">
      <c r="AL6021" s="309"/>
    </row>
    <row r="6022" spans="38:38">
      <c r="AL6022" s="309"/>
    </row>
    <row r="6023" spans="38:38">
      <c r="AL6023" s="309"/>
    </row>
    <row r="6024" spans="38:38">
      <c r="AL6024" s="309"/>
    </row>
    <row r="6025" spans="38:38">
      <c r="AL6025" s="309"/>
    </row>
    <row r="6026" spans="38:38">
      <c r="AL6026" s="309"/>
    </row>
    <row r="6027" spans="38:38">
      <c r="AL6027" s="309"/>
    </row>
    <row r="6028" spans="38:38">
      <c r="AL6028" s="309"/>
    </row>
    <row r="6029" spans="38:38">
      <c r="AL6029" s="309"/>
    </row>
    <row r="6030" spans="38:38">
      <c r="AL6030" s="309"/>
    </row>
    <row r="6031" spans="38:38">
      <c r="AL6031" s="309"/>
    </row>
    <row r="6032" spans="38:38">
      <c r="AL6032" s="309"/>
    </row>
    <row r="6033" spans="38:38">
      <c r="AL6033" s="309"/>
    </row>
    <row r="6034" spans="38:38">
      <c r="AL6034" s="309"/>
    </row>
    <row r="6035" spans="38:38">
      <c r="AL6035" s="309"/>
    </row>
    <row r="6036" spans="38:38">
      <c r="AL6036" s="309"/>
    </row>
    <row r="6037" spans="38:38">
      <c r="AL6037" s="309"/>
    </row>
    <row r="6038" spans="38:38">
      <c r="AL6038" s="309"/>
    </row>
    <row r="6039" spans="38:38">
      <c r="AL6039" s="309"/>
    </row>
    <row r="6040" spans="38:38">
      <c r="AL6040" s="309"/>
    </row>
    <row r="6041" spans="38:38">
      <c r="AL6041" s="309"/>
    </row>
    <row r="6042" spans="38:38">
      <c r="AL6042" s="309"/>
    </row>
    <row r="6043" spans="38:38">
      <c r="AL6043" s="309"/>
    </row>
    <row r="6044" spans="38:38">
      <c r="AL6044" s="309"/>
    </row>
    <row r="6045" spans="38:38">
      <c r="AL6045" s="309"/>
    </row>
    <row r="6046" spans="38:38">
      <c r="AL6046" s="309"/>
    </row>
    <row r="6047" spans="38:38">
      <c r="AL6047" s="309"/>
    </row>
    <row r="6048" spans="38:38">
      <c r="AL6048" s="309"/>
    </row>
    <row r="6049" spans="38:38">
      <c r="AL6049" s="309"/>
    </row>
    <row r="6050" spans="38:38">
      <c r="AL6050" s="309"/>
    </row>
    <row r="6051" spans="38:38">
      <c r="AL6051" s="309"/>
    </row>
    <row r="6052" spans="38:38">
      <c r="AL6052" s="309"/>
    </row>
    <row r="6053" spans="38:38">
      <c r="AL6053" s="309"/>
    </row>
    <row r="6054" spans="38:38">
      <c r="AL6054" s="309"/>
    </row>
    <row r="6055" spans="38:38">
      <c r="AL6055" s="309"/>
    </row>
    <row r="6056" spans="38:38">
      <c r="AL6056" s="309"/>
    </row>
    <row r="6057" spans="38:38">
      <c r="AL6057" s="309"/>
    </row>
    <row r="6058" spans="38:38">
      <c r="AL6058" s="309"/>
    </row>
    <row r="6059" spans="38:38">
      <c r="AL6059" s="309"/>
    </row>
    <row r="6060" spans="38:38">
      <c r="AL6060" s="309"/>
    </row>
    <row r="6061" spans="38:38">
      <c r="AL6061" s="309"/>
    </row>
    <row r="6062" spans="38:38">
      <c r="AL6062" s="309"/>
    </row>
    <row r="6063" spans="38:38">
      <c r="AL6063" s="309"/>
    </row>
    <row r="6064" spans="38:38">
      <c r="AL6064" s="309"/>
    </row>
    <row r="6065" spans="38:38">
      <c r="AL6065" s="309"/>
    </row>
    <row r="6066" spans="38:38">
      <c r="AL6066" s="309"/>
    </row>
    <row r="6067" spans="38:38">
      <c r="AL6067" s="309"/>
    </row>
    <row r="6068" spans="38:38">
      <c r="AL6068" s="309"/>
    </row>
    <row r="6069" spans="38:38">
      <c r="AL6069" s="309"/>
    </row>
    <row r="6070" spans="38:38">
      <c r="AL6070" s="309"/>
    </row>
    <row r="6071" spans="38:38">
      <c r="AL6071" s="309"/>
    </row>
    <row r="6072" spans="38:38">
      <c r="AL6072" s="309"/>
    </row>
    <row r="6073" spans="38:38">
      <c r="AL6073" s="309"/>
    </row>
    <row r="6074" spans="38:38">
      <c r="AL6074" s="309"/>
    </row>
    <row r="6075" spans="38:38">
      <c r="AL6075" s="309"/>
    </row>
    <row r="6076" spans="38:38">
      <c r="AL6076" s="309"/>
    </row>
    <row r="6077" spans="38:38">
      <c r="AL6077" s="309"/>
    </row>
    <row r="6078" spans="38:38">
      <c r="AL6078" s="309"/>
    </row>
    <row r="6079" spans="38:38">
      <c r="AL6079" s="309"/>
    </row>
    <row r="6080" spans="38:38">
      <c r="AL6080" s="309"/>
    </row>
    <row r="6081" spans="38:38">
      <c r="AL6081" s="309"/>
    </row>
    <row r="6082" spans="38:38">
      <c r="AL6082" s="309"/>
    </row>
    <row r="6083" spans="38:38">
      <c r="AL6083" s="309"/>
    </row>
    <row r="6084" spans="38:38">
      <c r="AL6084" s="309"/>
    </row>
    <row r="6085" spans="38:38">
      <c r="AL6085" s="309"/>
    </row>
    <row r="6086" spans="38:38">
      <c r="AL6086" s="309"/>
    </row>
    <row r="6087" spans="38:38">
      <c r="AL6087" s="309"/>
    </row>
    <row r="6088" spans="38:38">
      <c r="AL6088" s="309"/>
    </row>
    <row r="6089" spans="38:38">
      <c r="AL6089" s="309"/>
    </row>
    <row r="6090" spans="38:38">
      <c r="AL6090" s="309"/>
    </row>
    <row r="6091" spans="38:38">
      <c r="AL6091" s="309"/>
    </row>
    <row r="6092" spans="38:38">
      <c r="AL6092" s="309"/>
    </row>
    <row r="6093" spans="38:38">
      <c r="AL6093" s="309"/>
    </row>
    <row r="6094" spans="38:38">
      <c r="AL6094" s="309"/>
    </row>
    <row r="6095" spans="38:38">
      <c r="AL6095" s="309"/>
    </row>
    <row r="6096" spans="38:38">
      <c r="AL6096" s="309"/>
    </row>
    <row r="6097" spans="38:38">
      <c r="AL6097" s="309"/>
    </row>
    <row r="6098" spans="38:38">
      <c r="AL6098" s="309"/>
    </row>
    <row r="6099" spans="38:38">
      <c r="AL6099" s="309"/>
    </row>
    <row r="6100" spans="38:38">
      <c r="AL6100" s="309"/>
    </row>
    <row r="6101" spans="38:38">
      <c r="AL6101" s="309"/>
    </row>
    <row r="6102" spans="38:38">
      <c r="AL6102" s="309"/>
    </row>
    <row r="6103" spans="38:38">
      <c r="AL6103" s="309"/>
    </row>
    <row r="6104" spans="38:38">
      <c r="AL6104" s="309"/>
    </row>
    <row r="6105" spans="38:38">
      <c r="AL6105" s="309"/>
    </row>
    <row r="6106" spans="38:38">
      <c r="AL6106" s="309"/>
    </row>
    <row r="6107" spans="38:38">
      <c r="AL6107" s="309"/>
    </row>
    <row r="6108" spans="38:38">
      <c r="AL6108" s="309"/>
    </row>
    <row r="6109" spans="38:38">
      <c r="AL6109" s="309"/>
    </row>
    <row r="6110" spans="38:38">
      <c r="AL6110" s="309"/>
    </row>
    <row r="6111" spans="38:38">
      <c r="AL6111" s="309"/>
    </row>
    <row r="6112" spans="38:38">
      <c r="AL6112" s="309"/>
    </row>
    <row r="6113" spans="38:38">
      <c r="AL6113" s="309"/>
    </row>
    <row r="6114" spans="38:38">
      <c r="AL6114" s="309"/>
    </row>
    <row r="6115" spans="38:38">
      <c r="AL6115" s="309"/>
    </row>
    <row r="6116" spans="38:38">
      <c r="AL6116" s="309"/>
    </row>
    <row r="6117" spans="38:38">
      <c r="AL6117" s="309"/>
    </row>
    <row r="6118" spans="38:38">
      <c r="AL6118" s="309"/>
    </row>
    <row r="6119" spans="38:38">
      <c r="AL6119" s="309"/>
    </row>
    <row r="6120" spans="38:38">
      <c r="AL6120" s="309"/>
    </row>
    <row r="6121" spans="38:38">
      <c r="AL6121" s="309"/>
    </row>
    <row r="6122" spans="38:38">
      <c r="AL6122" s="309"/>
    </row>
    <row r="6123" spans="38:38">
      <c r="AL6123" s="309"/>
    </row>
    <row r="6124" spans="38:38">
      <c r="AL6124" s="309"/>
    </row>
    <row r="6125" spans="38:38">
      <c r="AL6125" s="309"/>
    </row>
    <row r="6126" spans="38:38">
      <c r="AL6126" s="309"/>
    </row>
    <row r="6127" spans="38:38">
      <c r="AL6127" s="309"/>
    </row>
    <row r="6128" spans="38:38">
      <c r="AL6128" s="309"/>
    </row>
    <row r="6129" spans="38:38">
      <c r="AL6129" s="309"/>
    </row>
    <row r="6130" spans="38:38">
      <c r="AL6130" s="309"/>
    </row>
    <row r="6131" spans="38:38">
      <c r="AL6131" s="309"/>
    </row>
    <row r="6132" spans="38:38">
      <c r="AL6132" s="309"/>
    </row>
    <row r="6133" spans="38:38">
      <c r="AL6133" s="309"/>
    </row>
    <row r="6134" spans="38:38">
      <c r="AL6134" s="309"/>
    </row>
    <row r="6135" spans="38:38">
      <c r="AL6135" s="309"/>
    </row>
    <row r="6136" spans="38:38">
      <c r="AL6136" s="309"/>
    </row>
    <row r="6137" spans="38:38">
      <c r="AL6137" s="309"/>
    </row>
    <row r="6138" spans="38:38">
      <c r="AL6138" s="309"/>
    </row>
    <row r="6139" spans="38:38">
      <c r="AL6139" s="309"/>
    </row>
    <row r="6140" spans="38:38">
      <c r="AL6140" s="309"/>
    </row>
    <row r="6141" spans="38:38">
      <c r="AL6141" s="309"/>
    </row>
    <row r="6142" spans="38:38">
      <c r="AL6142" s="309"/>
    </row>
    <row r="6143" spans="38:38">
      <c r="AL6143" s="309"/>
    </row>
    <row r="6144" spans="38:38">
      <c r="AL6144" s="309"/>
    </row>
    <row r="6145" spans="38:38">
      <c r="AL6145" s="309"/>
    </row>
    <row r="6146" spans="38:38">
      <c r="AL6146" s="309"/>
    </row>
    <row r="6147" spans="38:38">
      <c r="AL6147" s="309"/>
    </row>
    <row r="6148" spans="38:38">
      <c r="AL6148" s="309"/>
    </row>
    <row r="6149" spans="38:38">
      <c r="AL6149" s="309"/>
    </row>
    <row r="6150" spans="38:38">
      <c r="AL6150" s="309"/>
    </row>
    <row r="6151" spans="38:38">
      <c r="AL6151" s="309"/>
    </row>
    <row r="6152" spans="38:38">
      <c r="AL6152" s="309"/>
    </row>
    <row r="6153" spans="38:38">
      <c r="AL6153" s="309"/>
    </row>
    <row r="6154" spans="38:38">
      <c r="AL6154" s="309"/>
    </row>
    <row r="6155" spans="38:38">
      <c r="AL6155" s="309"/>
    </row>
    <row r="6156" spans="38:38">
      <c r="AL6156" s="309"/>
    </row>
    <row r="6157" spans="38:38">
      <c r="AL6157" s="309"/>
    </row>
    <row r="6158" spans="38:38">
      <c r="AL6158" s="309"/>
    </row>
    <row r="6159" spans="38:38">
      <c r="AL6159" s="309"/>
    </row>
    <row r="6160" spans="38:38">
      <c r="AL6160" s="309"/>
    </row>
    <row r="6161" spans="38:38">
      <c r="AL6161" s="309"/>
    </row>
    <row r="6162" spans="38:38">
      <c r="AL6162" s="309"/>
    </row>
    <row r="6163" spans="38:38">
      <c r="AL6163" s="309"/>
    </row>
    <row r="6164" spans="38:38">
      <c r="AL6164" s="309"/>
    </row>
    <row r="6165" spans="38:38">
      <c r="AL6165" s="309"/>
    </row>
    <row r="6166" spans="38:38">
      <c r="AL6166" s="309"/>
    </row>
    <row r="6167" spans="38:38">
      <c r="AL6167" s="309"/>
    </row>
    <row r="6168" spans="38:38">
      <c r="AL6168" s="309"/>
    </row>
    <row r="6169" spans="38:38">
      <c r="AL6169" s="309"/>
    </row>
    <row r="6170" spans="38:38">
      <c r="AL6170" s="309"/>
    </row>
    <row r="6171" spans="38:38">
      <c r="AL6171" s="309"/>
    </row>
    <row r="6172" spans="38:38">
      <c r="AL6172" s="309"/>
    </row>
    <row r="6173" spans="38:38">
      <c r="AL6173" s="309"/>
    </row>
    <row r="6174" spans="38:38">
      <c r="AL6174" s="309"/>
    </row>
    <row r="6175" spans="38:38">
      <c r="AL6175" s="309"/>
    </row>
    <row r="6176" spans="38:38">
      <c r="AL6176" s="309"/>
    </row>
    <row r="6177" spans="38:38">
      <c r="AL6177" s="309"/>
    </row>
    <row r="6178" spans="38:38">
      <c r="AL6178" s="309"/>
    </row>
    <row r="6179" spans="38:38">
      <c r="AL6179" s="309"/>
    </row>
    <row r="6180" spans="38:38">
      <c r="AL6180" s="309"/>
    </row>
    <row r="6181" spans="38:38">
      <c r="AL6181" s="309"/>
    </row>
    <row r="6182" spans="38:38">
      <c r="AL6182" s="309"/>
    </row>
    <row r="6183" spans="38:38">
      <c r="AL6183" s="309"/>
    </row>
    <row r="6184" spans="38:38">
      <c r="AL6184" s="309"/>
    </row>
    <row r="6185" spans="38:38">
      <c r="AL6185" s="309"/>
    </row>
    <row r="6186" spans="38:38">
      <c r="AL6186" s="309"/>
    </row>
    <row r="6187" spans="38:38">
      <c r="AL6187" s="309"/>
    </row>
    <row r="6188" spans="38:38">
      <c r="AL6188" s="309"/>
    </row>
    <row r="6189" spans="38:38">
      <c r="AL6189" s="309"/>
    </row>
    <row r="6190" spans="38:38">
      <c r="AL6190" s="309"/>
    </row>
    <row r="6191" spans="38:38">
      <c r="AL6191" s="309"/>
    </row>
    <row r="6192" spans="38:38">
      <c r="AL6192" s="309"/>
    </row>
    <row r="6193" spans="38:38">
      <c r="AL6193" s="309"/>
    </row>
    <row r="6194" spans="38:38">
      <c r="AL6194" s="309"/>
    </row>
    <row r="6195" spans="38:38">
      <c r="AL6195" s="309"/>
    </row>
    <row r="6196" spans="38:38">
      <c r="AL6196" s="309"/>
    </row>
    <row r="6197" spans="38:38">
      <c r="AL6197" s="309"/>
    </row>
    <row r="6198" spans="38:38">
      <c r="AL6198" s="309"/>
    </row>
    <row r="6199" spans="38:38">
      <c r="AL6199" s="309"/>
    </row>
    <row r="6200" spans="38:38">
      <c r="AL6200" s="309"/>
    </row>
    <row r="6201" spans="38:38">
      <c r="AL6201" s="309"/>
    </row>
    <row r="6202" spans="38:38">
      <c r="AL6202" s="309"/>
    </row>
    <row r="6203" spans="38:38">
      <c r="AL6203" s="309"/>
    </row>
    <row r="6204" spans="38:38">
      <c r="AL6204" s="309"/>
    </row>
    <row r="6205" spans="38:38">
      <c r="AL6205" s="309"/>
    </row>
    <row r="6206" spans="38:38">
      <c r="AL6206" s="309"/>
    </row>
    <row r="6207" spans="38:38">
      <c r="AL6207" s="309"/>
    </row>
    <row r="6208" spans="38:38">
      <c r="AL6208" s="309"/>
    </row>
    <row r="6209" spans="38:38">
      <c r="AL6209" s="309"/>
    </row>
    <row r="6210" spans="38:38">
      <c r="AL6210" s="309"/>
    </row>
    <row r="6211" spans="38:38">
      <c r="AL6211" s="309"/>
    </row>
    <row r="6212" spans="38:38">
      <c r="AL6212" s="309"/>
    </row>
    <row r="6213" spans="38:38">
      <c r="AL6213" s="309"/>
    </row>
    <row r="6214" spans="38:38">
      <c r="AL6214" s="309"/>
    </row>
    <row r="6215" spans="38:38">
      <c r="AL6215" s="309"/>
    </row>
    <row r="6216" spans="38:38">
      <c r="AL6216" s="309"/>
    </row>
    <row r="6217" spans="38:38">
      <c r="AL6217" s="309"/>
    </row>
    <row r="6218" spans="38:38">
      <c r="AL6218" s="309"/>
    </row>
    <row r="6219" spans="38:38">
      <c r="AL6219" s="309"/>
    </row>
    <row r="6220" spans="38:38">
      <c r="AL6220" s="309"/>
    </row>
    <row r="6221" spans="38:38">
      <c r="AL6221" s="309"/>
    </row>
    <row r="6222" spans="38:38">
      <c r="AL6222" s="309"/>
    </row>
    <row r="6223" spans="38:38">
      <c r="AL6223" s="309"/>
    </row>
    <row r="6224" spans="38:38">
      <c r="AL6224" s="309"/>
    </row>
    <row r="6225" spans="38:38">
      <c r="AL6225" s="309"/>
    </row>
    <row r="6226" spans="38:38">
      <c r="AL6226" s="309"/>
    </row>
    <row r="6227" spans="38:38">
      <c r="AL6227" s="309"/>
    </row>
    <row r="6228" spans="38:38">
      <c r="AL6228" s="309"/>
    </row>
    <row r="6229" spans="38:38">
      <c r="AL6229" s="309"/>
    </row>
    <row r="6230" spans="38:38">
      <c r="AL6230" s="309"/>
    </row>
    <row r="6231" spans="38:38">
      <c r="AL6231" s="309"/>
    </row>
    <row r="6232" spans="38:38">
      <c r="AL6232" s="309"/>
    </row>
    <row r="6233" spans="38:38">
      <c r="AL6233" s="309"/>
    </row>
    <row r="6234" spans="38:38">
      <c r="AL6234" s="309"/>
    </row>
    <row r="6235" spans="38:38">
      <c r="AL6235" s="309"/>
    </row>
    <row r="6236" spans="38:38">
      <c r="AL6236" s="309"/>
    </row>
    <row r="6237" spans="38:38">
      <c r="AL6237" s="309"/>
    </row>
    <row r="6238" spans="38:38">
      <c r="AL6238" s="309"/>
    </row>
    <row r="6239" spans="38:38">
      <c r="AL6239" s="309"/>
    </row>
    <row r="6240" spans="38:38">
      <c r="AL6240" s="309"/>
    </row>
    <row r="6241" spans="38:38">
      <c r="AL6241" s="309"/>
    </row>
    <row r="6242" spans="38:38">
      <c r="AL6242" s="309"/>
    </row>
    <row r="6243" spans="38:38">
      <c r="AL6243" s="309"/>
    </row>
    <row r="6244" spans="38:38">
      <c r="AL6244" s="309"/>
    </row>
    <row r="6245" spans="38:38">
      <c r="AL6245" s="309"/>
    </row>
    <row r="6246" spans="38:38">
      <c r="AL6246" s="309"/>
    </row>
    <row r="6247" spans="38:38">
      <c r="AL6247" s="309"/>
    </row>
    <row r="6248" spans="38:38">
      <c r="AL6248" s="309"/>
    </row>
    <row r="6249" spans="38:38">
      <c r="AL6249" s="309"/>
    </row>
    <row r="6250" spans="38:38">
      <c r="AL6250" s="309"/>
    </row>
    <row r="6251" spans="38:38">
      <c r="AL6251" s="309"/>
    </row>
    <row r="6252" spans="38:38">
      <c r="AL6252" s="309"/>
    </row>
    <row r="6253" spans="38:38">
      <c r="AL6253" s="309"/>
    </row>
    <row r="6254" spans="38:38">
      <c r="AL6254" s="309"/>
    </row>
    <row r="6255" spans="38:38">
      <c r="AL6255" s="309"/>
    </row>
    <row r="6256" spans="38:38">
      <c r="AL6256" s="309"/>
    </row>
    <row r="6257" spans="38:38">
      <c r="AL6257" s="309"/>
    </row>
    <row r="6258" spans="38:38">
      <c r="AL6258" s="309"/>
    </row>
    <row r="6259" spans="38:38">
      <c r="AL6259" s="309"/>
    </row>
    <row r="6260" spans="38:38">
      <c r="AL6260" s="309"/>
    </row>
    <row r="6261" spans="38:38">
      <c r="AL6261" s="309"/>
    </row>
    <row r="6262" spans="38:38">
      <c r="AL6262" s="309"/>
    </row>
    <row r="6263" spans="38:38">
      <c r="AL6263" s="309"/>
    </row>
    <row r="6264" spans="38:38">
      <c r="AL6264" s="309"/>
    </row>
    <row r="6265" spans="38:38">
      <c r="AL6265" s="309"/>
    </row>
    <row r="6266" spans="38:38">
      <c r="AL6266" s="309"/>
    </row>
    <row r="6267" spans="38:38">
      <c r="AL6267" s="309"/>
    </row>
    <row r="6268" spans="38:38">
      <c r="AL6268" s="309"/>
    </row>
    <row r="6269" spans="38:38">
      <c r="AL6269" s="309"/>
    </row>
    <row r="6270" spans="38:38">
      <c r="AL6270" s="309"/>
    </row>
    <row r="6271" spans="38:38">
      <c r="AL6271" s="309"/>
    </row>
    <row r="6272" spans="38:38">
      <c r="AL6272" s="309"/>
    </row>
    <row r="6273" spans="38:38">
      <c r="AL6273" s="309"/>
    </row>
    <row r="6274" spans="38:38">
      <c r="AL6274" s="309"/>
    </row>
    <row r="6275" spans="38:38">
      <c r="AL6275" s="309"/>
    </row>
    <row r="6276" spans="38:38">
      <c r="AL6276" s="309"/>
    </row>
    <row r="6277" spans="38:38">
      <c r="AL6277" s="309"/>
    </row>
    <row r="6278" spans="38:38">
      <c r="AL6278" s="309"/>
    </row>
    <row r="6279" spans="38:38">
      <c r="AL6279" s="309"/>
    </row>
    <row r="6280" spans="38:38">
      <c r="AL6280" s="309"/>
    </row>
    <row r="6281" spans="38:38">
      <c r="AL6281" s="309"/>
    </row>
    <row r="6282" spans="38:38">
      <c r="AL6282" s="309"/>
    </row>
    <row r="6283" spans="38:38">
      <c r="AL6283" s="309"/>
    </row>
    <row r="6284" spans="38:38">
      <c r="AL6284" s="309"/>
    </row>
    <row r="6285" spans="38:38">
      <c r="AL6285" s="309"/>
    </row>
    <row r="6286" spans="38:38">
      <c r="AL6286" s="309"/>
    </row>
    <row r="6287" spans="38:38">
      <c r="AL6287" s="309"/>
    </row>
    <row r="6288" spans="38:38">
      <c r="AL6288" s="309"/>
    </row>
    <row r="6289" spans="38:38">
      <c r="AL6289" s="309"/>
    </row>
    <row r="6290" spans="38:38">
      <c r="AL6290" s="309"/>
    </row>
    <row r="6291" spans="38:38">
      <c r="AL6291" s="309"/>
    </row>
    <row r="6292" spans="38:38">
      <c r="AL6292" s="309"/>
    </row>
    <row r="6293" spans="38:38">
      <c r="AL6293" s="309"/>
    </row>
    <row r="6294" spans="38:38">
      <c r="AL6294" s="309"/>
    </row>
    <row r="6295" spans="38:38">
      <c r="AL6295" s="309"/>
    </row>
    <row r="6296" spans="38:38">
      <c r="AL6296" s="309"/>
    </row>
    <row r="6297" spans="38:38">
      <c r="AL6297" s="309"/>
    </row>
    <row r="6298" spans="38:38">
      <c r="AL6298" s="309"/>
    </row>
    <row r="6299" spans="38:38">
      <c r="AL6299" s="309"/>
    </row>
    <row r="6300" spans="38:38">
      <c r="AL6300" s="309"/>
    </row>
    <row r="6301" spans="38:38">
      <c r="AL6301" s="309"/>
    </row>
    <row r="6302" spans="38:38">
      <c r="AL6302" s="309"/>
    </row>
    <row r="6303" spans="38:38">
      <c r="AL6303" s="309"/>
    </row>
    <row r="6304" spans="38:38">
      <c r="AL6304" s="309"/>
    </row>
    <row r="6305" spans="38:38">
      <c r="AL6305" s="309"/>
    </row>
    <row r="6306" spans="38:38">
      <c r="AL6306" s="309"/>
    </row>
    <row r="6307" spans="38:38">
      <c r="AL6307" s="309"/>
    </row>
    <row r="6308" spans="38:38">
      <c r="AL6308" s="309"/>
    </row>
    <row r="6309" spans="38:38">
      <c r="AL6309" s="309"/>
    </row>
    <row r="6310" spans="38:38">
      <c r="AL6310" s="309"/>
    </row>
    <row r="6311" spans="38:38">
      <c r="AL6311" s="309"/>
    </row>
    <row r="6312" spans="38:38">
      <c r="AL6312" s="309"/>
    </row>
    <row r="6313" spans="38:38">
      <c r="AL6313" s="309"/>
    </row>
    <row r="6314" spans="38:38">
      <c r="AL6314" s="309"/>
    </row>
    <row r="6315" spans="38:38">
      <c r="AL6315" s="309"/>
    </row>
    <row r="6316" spans="38:38">
      <c r="AL6316" s="309"/>
    </row>
    <row r="6317" spans="38:38">
      <c r="AL6317" s="309"/>
    </row>
    <row r="6318" spans="38:38">
      <c r="AL6318" s="309"/>
    </row>
    <row r="6319" spans="38:38">
      <c r="AL6319" s="309"/>
    </row>
    <row r="6320" spans="38:38">
      <c r="AL6320" s="309"/>
    </row>
    <row r="6321" spans="38:38">
      <c r="AL6321" s="309"/>
    </row>
    <row r="6322" spans="38:38">
      <c r="AL6322" s="309"/>
    </row>
    <row r="6323" spans="38:38">
      <c r="AL6323" s="309"/>
    </row>
    <row r="6324" spans="38:38">
      <c r="AL6324" s="309"/>
    </row>
    <row r="6325" spans="38:38">
      <c r="AL6325" s="309"/>
    </row>
    <row r="6326" spans="38:38">
      <c r="AL6326" s="309"/>
    </row>
    <row r="6327" spans="38:38">
      <c r="AL6327" s="309"/>
    </row>
    <row r="6328" spans="38:38">
      <c r="AL6328" s="309"/>
    </row>
    <row r="6329" spans="38:38">
      <c r="AL6329" s="309"/>
    </row>
    <row r="6330" spans="38:38">
      <c r="AL6330" s="309"/>
    </row>
    <row r="6331" spans="38:38">
      <c r="AL6331" s="309"/>
    </row>
    <row r="6332" spans="38:38">
      <c r="AL6332" s="309"/>
    </row>
    <row r="6333" spans="38:38">
      <c r="AL6333" s="309"/>
    </row>
    <row r="6334" spans="38:38">
      <c r="AL6334" s="309"/>
    </row>
    <row r="6335" spans="38:38">
      <c r="AL6335" s="309"/>
    </row>
    <row r="6336" spans="38:38">
      <c r="AL6336" s="309"/>
    </row>
    <row r="6337" spans="38:38">
      <c r="AL6337" s="309"/>
    </row>
    <row r="6338" spans="38:38">
      <c r="AL6338" s="309"/>
    </row>
    <row r="6339" spans="38:38">
      <c r="AL6339" s="309"/>
    </row>
    <row r="6340" spans="38:38">
      <c r="AL6340" s="309"/>
    </row>
    <row r="6341" spans="38:38">
      <c r="AL6341" s="309"/>
    </row>
    <row r="6342" spans="38:38">
      <c r="AL6342" s="309"/>
    </row>
    <row r="6343" spans="38:38">
      <c r="AL6343" s="309"/>
    </row>
    <row r="6344" spans="38:38">
      <c r="AL6344" s="309"/>
    </row>
    <row r="6345" spans="38:38">
      <c r="AL6345" s="309"/>
    </row>
    <row r="6346" spans="38:38">
      <c r="AL6346" s="309"/>
    </row>
    <row r="6347" spans="38:38">
      <c r="AL6347" s="309"/>
    </row>
    <row r="6348" spans="38:38">
      <c r="AL6348" s="309"/>
    </row>
    <row r="6349" spans="38:38">
      <c r="AL6349" s="309"/>
    </row>
    <row r="6350" spans="38:38">
      <c r="AL6350" s="309"/>
    </row>
    <row r="6351" spans="38:38">
      <c r="AL6351" s="309"/>
    </row>
    <row r="6352" spans="38:38">
      <c r="AL6352" s="309"/>
    </row>
    <row r="6353" spans="38:38">
      <c r="AL6353" s="309"/>
    </row>
    <row r="6354" spans="38:38">
      <c r="AL6354" s="309"/>
    </row>
    <row r="6355" spans="38:38">
      <c r="AL6355" s="309"/>
    </row>
    <row r="6356" spans="38:38">
      <c r="AL6356" s="309"/>
    </row>
    <row r="6357" spans="38:38">
      <c r="AL6357" s="309"/>
    </row>
    <row r="6358" spans="38:38">
      <c r="AL6358" s="309"/>
    </row>
    <row r="6359" spans="38:38">
      <c r="AL6359" s="309"/>
    </row>
    <row r="6360" spans="38:38">
      <c r="AL6360" s="309"/>
    </row>
    <row r="6361" spans="38:38">
      <c r="AL6361" s="309"/>
    </row>
    <row r="6362" spans="38:38">
      <c r="AL6362" s="309"/>
    </row>
    <row r="6363" spans="38:38">
      <c r="AL6363" s="309"/>
    </row>
    <row r="6364" spans="38:38">
      <c r="AL6364" s="309"/>
    </row>
    <row r="6365" spans="38:38">
      <c r="AL6365" s="309"/>
    </row>
    <row r="6366" spans="38:38">
      <c r="AL6366" s="309"/>
    </row>
    <row r="6367" spans="38:38">
      <c r="AL6367" s="309"/>
    </row>
    <row r="6368" spans="38:38">
      <c r="AL6368" s="309"/>
    </row>
    <row r="6369" spans="38:38">
      <c r="AL6369" s="309"/>
    </row>
    <row r="6370" spans="38:38">
      <c r="AL6370" s="309"/>
    </row>
    <row r="6371" spans="38:38">
      <c r="AL6371" s="309"/>
    </row>
    <row r="6372" spans="38:38">
      <c r="AL6372" s="309"/>
    </row>
    <row r="6373" spans="38:38">
      <c r="AL6373" s="309"/>
    </row>
    <row r="6374" spans="38:38">
      <c r="AL6374" s="309"/>
    </row>
    <row r="6375" spans="38:38">
      <c r="AL6375" s="309"/>
    </row>
    <row r="6376" spans="38:38">
      <c r="AL6376" s="309"/>
    </row>
    <row r="6377" spans="38:38">
      <c r="AL6377" s="309"/>
    </row>
    <row r="6378" spans="38:38">
      <c r="AL6378" s="309"/>
    </row>
    <row r="6379" spans="38:38">
      <c r="AL6379" s="309"/>
    </row>
    <row r="6380" spans="38:38">
      <c r="AL6380" s="309"/>
    </row>
    <row r="6381" spans="38:38">
      <c r="AL6381" s="309"/>
    </row>
    <row r="6382" spans="38:38">
      <c r="AL6382" s="309"/>
    </row>
    <row r="6383" spans="38:38">
      <c r="AL6383" s="309"/>
    </row>
    <row r="6384" spans="38:38">
      <c r="AL6384" s="309"/>
    </row>
    <row r="6385" spans="38:38">
      <c r="AL6385" s="309"/>
    </row>
    <row r="6386" spans="38:38">
      <c r="AL6386" s="309"/>
    </row>
    <row r="6387" spans="38:38">
      <c r="AL6387" s="309"/>
    </row>
    <row r="6388" spans="38:38">
      <c r="AL6388" s="309"/>
    </row>
    <row r="6389" spans="38:38">
      <c r="AL6389" s="309"/>
    </row>
    <row r="6390" spans="38:38">
      <c r="AL6390" s="309"/>
    </row>
    <row r="6391" spans="38:38">
      <c r="AL6391" s="309"/>
    </row>
    <row r="6392" spans="38:38">
      <c r="AL6392" s="309"/>
    </row>
    <row r="6393" spans="38:38">
      <c r="AL6393" s="309"/>
    </row>
    <row r="6394" spans="38:38">
      <c r="AL6394" s="309"/>
    </row>
    <row r="6395" spans="38:38">
      <c r="AL6395" s="309"/>
    </row>
    <row r="6396" spans="38:38">
      <c r="AL6396" s="309"/>
    </row>
    <row r="6397" spans="38:38">
      <c r="AL6397" s="309"/>
    </row>
    <row r="6398" spans="38:38">
      <c r="AL6398" s="309"/>
    </row>
    <row r="6399" spans="38:38">
      <c r="AL6399" s="309"/>
    </row>
    <row r="6400" spans="38:38">
      <c r="AL6400" s="309"/>
    </row>
    <row r="6401" spans="38:38">
      <c r="AL6401" s="309"/>
    </row>
    <row r="6402" spans="38:38">
      <c r="AL6402" s="309"/>
    </row>
    <row r="6403" spans="38:38">
      <c r="AL6403" s="309"/>
    </row>
    <row r="6404" spans="38:38">
      <c r="AL6404" s="309"/>
    </row>
    <row r="6405" spans="38:38">
      <c r="AL6405" s="309"/>
    </row>
    <row r="6406" spans="38:38">
      <c r="AL6406" s="309"/>
    </row>
    <row r="6407" spans="38:38">
      <c r="AL6407" s="309"/>
    </row>
    <row r="6408" spans="38:38">
      <c r="AL6408" s="309"/>
    </row>
    <row r="6409" spans="38:38">
      <c r="AL6409" s="309"/>
    </row>
    <row r="6410" spans="38:38">
      <c r="AL6410" s="309"/>
    </row>
    <row r="6411" spans="38:38">
      <c r="AL6411" s="309"/>
    </row>
    <row r="6412" spans="38:38">
      <c r="AL6412" s="309"/>
    </row>
    <row r="6413" spans="38:38">
      <c r="AL6413" s="309"/>
    </row>
    <row r="6414" spans="38:38">
      <c r="AL6414" s="309"/>
    </row>
    <row r="6415" spans="38:38">
      <c r="AL6415" s="309"/>
    </row>
    <row r="6416" spans="38:38">
      <c r="AL6416" s="309"/>
    </row>
    <row r="6417" spans="38:38">
      <c r="AL6417" s="309"/>
    </row>
    <row r="6418" spans="38:38">
      <c r="AL6418" s="309"/>
    </row>
    <row r="6419" spans="38:38">
      <c r="AL6419" s="309"/>
    </row>
    <row r="6420" spans="38:38">
      <c r="AL6420" s="309"/>
    </row>
    <row r="6421" spans="38:38">
      <c r="AL6421" s="309"/>
    </row>
    <row r="6422" spans="38:38">
      <c r="AL6422" s="309"/>
    </row>
    <row r="6423" spans="38:38">
      <c r="AL6423" s="309"/>
    </row>
    <row r="6424" spans="38:38">
      <c r="AL6424" s="309"/>
    </row>
    <row r="6425" spans="38:38">
      <c r="AL6425" s="309"/>
    </row>
    <row r="6426" spans="38:38">
      <c r="AL6426" s="309"/>
    </row>
    <row r="6427" spans="38:38">
      <c r="AL6427" s="309"/>
    </row>
    <row r="6428" spans="38:38">
      <c r="AL6428" s="309"/>
    </row>
    <row r="6429" spans="38:38">
      <c r="AL6429" s="309"/>
    </row>
    <row r="6430" spans="38:38">
      <c r="AL6430" s="309"/>
    </row>
    <row r="6431" spans="38:38">
      <c r="AL6431" s="309"/>
    </row>
    <row r="6432" spans="38:38">
      <c r="AL6432" s="309"/>
    </row>
    <row r="6433" spans="38:38">
      <c r="AL6433" s="309"/>
    </row>
    <row r="6434" spans="38:38">
      <c r="AL6434" s="309"/>
    </row>
    <row r="6435" spans="38:38">
      <c r="AL6435" s="309"/>
    </row>
    <row r="6436" spans="38:38">
      <c r="AL6436" s="309"/>
    </row>
    <row r="6437" spans="38:38">
      <c r="AL6437" s="309"/>
    </row>
    <row r="6438" spans="38:38">
      <c r="AL6438" s="309"/>
    </row>
    <row r="6439" spans="38:38">
      <c r="AL6439" s="309"/>
    </row>
    <row r="6440" spans="38:38">
      <c r="AL6440" s="309"/>
    </row>
    <row r="6441" spans="38:38">
      <c r="AL6441" s="309"/>
    </row>
    <row r="6442" spans="38:38">
      <c r="AL6442" s="309"/>
    </row>
    <row r="6443" spans="38:38">
      <c r="AL6443" s="309"/>
    </row>
    <row r="6444" spans="38:38">
      <c r="AL6444" s="309"/>
    </row>
    <row r="6445" spans="38:38">
      <c r="AL6445" s="309"/>
    </row>
    <row r="6446" spans="38:38">
      <c r="AL6446" s="309"/>
    </row>
    <row r="6447" spans="38:38">
      <c r="AL6447" s="309"/>
    </row>
    <row r="6448" spans="38:38">
      <c r="AL6448" s="309"/>
    </row>
    <row r="6449" spans="38:38">
      <c r="AL6449" s="309"/>
    </row>
    <row r="6450" spans="38:38">
      <c r="AL6450" s="309"/>
    </row>
    <row r="6451" spans="38:38">
      <c r="AL6451" s="309"/>
    </row>
    <row r="6452" spans="38:38">
      <c r="AL6452" s="309"/>
    </row>
    <row r="6453" spans="38:38">
      <c r="AL6453" s="309"/>
    </row>
    <row r="6454" spans="38:38">
      <c r="AL6454" s="309"/>
    </row>
    <row r="6455" spans="38:38">
      <c r="AL6455" s="309"/>
    </row>
    <row r="6456" spans="38:38">
      <c r="AL6456" s="309"/>
    </row>
    <row r="6457" spans="38:38">
      <c r="AL6457" s="309"/>
    </row>
    <row r="6458" spans="38:38">
      <c r="AL6458" s="309"/>
    </row>
    <row r="6459" spans="38:38">
      <c r="AL6459" s="309"/>
    </row>
    <row r="6460" spans="38:38">
      <c r="AL6460" s="309"/>
    </row>
    <row r="6461" spans="38:38">
      <c r="AL6461" s="309"/>
    </row>
    <row r="6462" spans="38:38">
      <c r="AL6462" s="309"/>
    </row>
    <row r="6463" spans="38:38">
      <c r="AL6463" s="309"/>
    </row>
    <row r="6464" spans="38:38">
      <c r="AL6464" s="309"/>
    </row>
    <row r="6465" spans="38:38">
      <c r="AL6465" s="309"/>
    </row>
    <row r="6466" spans="38:38">
      <c r="AL6466" s="309"/>
    </row>
    <row r="6467" spans="38:38">
      <c r="AL6467" s="309"/>
    </row>
    <row r="6468" spans="38:38">
      <c r="AL6468" s="309"/>
    </row>
    <row r="6469" spans="38:38">
      <c r="AL6469" s="309"/>
    </row>
    <row r="6470" spans="38:38">
      <c r="AL6470" s="309"/>
    </row>
    <row r="6471" spans="38:38">
      <c r="AL6471" s="309"/>
    </row>
    <row r="6472" spans="38:38">
      <c r="AL6472" s="309"/>
    </row>
    <row r="6473" spans="38:38">
      <c r="AL6473" s="309"/>
    </row>
    <row r="6474" spans="38:38">
      <c r="AL6474" s="309"/>
    </row>
    <row r="6475" spans="38:38">
      <c r="AL6475" s="309"/>
    </row>
    <row r="6476" spans="38:38">
      <c r="AL6476" s="309"/>
    </row>
    <row r="6477" spans="38:38">
      <c r="AL6477" s="309"/>
    </row>
    <row r="6478" spans="38:38">
      <c r="AL6478" s="309"/>
    </row>
    <row r="6479" spans="38:38">
      <c r="AL6479" s="309"/>
    </row>
    <row r="6480" spans="38:38">
      <c r="AL6480" s="309"/>
    </row>
    <row r="6481" spans="38:38">
      <c r="AL6481" s="309"/>
    </row>
    <row r="6482" spans="38:38">
      <c r="AL6482" s="309"/>
    </row>
    <row r="6483" spans="38:38">
      <c r="AL6483" s="309"/>
    </row>
    <row r="6484" spans="38:38">
      <c r="AL6484" s="309"/>
    </row>
    <row r="6485" spans="38:38">
      <c r="AL6485" s="309"/>
    </row>
    <row r="6486" spans="38:38">
      <c r="AL6486" s="309"/>
    </row>
    <row r="6487" spans="38:38">
      <c r="AL6487" s="309"/>
    </row>
    <row r="6488" spans="38:38">
      <c r="AL6488" s="309"/>
    </row>
    <row r="6489" spans="38:38">
      <c r="AL6489" s="309"/>
    </row>
    <row r="6490" spans="38:38">
      <c r="AL6490" s="309"/>
    </row>
    <row r="6491" spans="38:38">
      <c r="AL6491" s="309"/>
    </row>
    <row r="6492" spans="38:38">
      <c r="AL6492" s="309"/>
    </row>
    <row r="6493" spans="38:38">
      <c r="AL6493" s="309"/>
    </row>
    <row r="6494" spans="38:38">
      <c r="AL6494" s="309"/>
    </row>
    <row r="6495" spans="38:38">
      <c r="AL6495" s="309"/>
    </row>
    <row r="6496" spans="38:38">
      <c r="AL6496" s="309"/>
    </row>
    <row r="6497" spans="38:38">
      <c r="AL6497" s="309"/>
    </row>
    <row r="6498" spans="38:38">
      <c r="AL6498" s="309"/>
    </row>
    <row r="6499" spans="38:38">
      <c r="AL6499" s="309"/>
    </row>
    <row r="6500" spans="38:38">
      <c r="AL6500" s="309"/>
    </row>
    <row r="6501" spans="38:38">
      <c r="AL6501" s="309"/>
    </row>
    <row r="6502" spans="38:38">
      <c r="AL6502" s="309"/>
    </row>
    <row r="6503" spans="38:38">
      <c r="AL6503" s="309"/>
    </row>
    <row r="6504" spans="38:38">
      <c r="AL6504" s="309"/>
    </row>
    <row r="6505" spans="38:38">
      <c r="AL6505" s="309"/>
    </row>
    <row r="6506" spans="38:38">
      <c r="AL6506" s="309"/>
    </row>
    <row r="6507" spans="38:38">
      <c r="AL6507" s="309"/>
    </row>
    <row r="6508" spans="38:38">
      <c r="AL6508" s="309"/>
    </row>
    <row r="6509" spans="38:38">
      <c r="AL6509" s="309"/>
    </row>
    <row r="6510" spans="38:38">
      <c r="AL6510" s="309"/>
    </row>
    <row r="6511" spans="38:38">
      <c r="AL6511" s="309"/>
    </row>
    <row r="6512" spans="38:38">
      <c r="AL6512" s="309"/>
    </row>
    <row r="6513" spans="38:38">
      <c r="AL6513" s="309"/>
    </row>
    <row r="6514" spans="38:38">
      <c r="AL6514" s="309"/>
    </row>
    <row r="6515" spans="38:38">
      <c r="AL6515" s="309"/>
    </row>
    <row r="6516" spans="38:38">
      <c r="AL6516" s="309"/>
    </row>
    <row r="6517" spans="38:38">
      <c r="AL6517" s="309"/>
    </row>
    <row r="6518" spans="38:38">
      <c r="AL6518" s="309"/>
    </row>
    <row r="6519" spans="38:38">
      <c r="AL6519" s="309"/>
    </row>
    <row r="6520" spans="38:38">
      <c r="AL6520" s="309"/>
    </row>
    <row r="6521" spans="38:38">
      <c r="AL6521" s="309"/>
    </row>
    <row r="6522" spans="38:38">
      <c r="AL6522" s="309"/>
    </row>
    <row r="6523" spans="38:38">
      <c r="AL6523" s="309"/>
    </row>
    <row r="6524" spans="38:38">
      <c r="AL6524" s="309"/>
    </row>
    <row r="6525" spans="38:38">
      <c r="AL6525" s="309"/>
    </row>
    <row r="6526" spans="38:38">
      <c r="AL6526" s="309"/>
    </row>
    <row r="6527" spans="38:38">
      <c r="AL6527" s="309"/>
    </row>
    <row r="6528" spans="38:38">
      <c r="AL6528" s="309"/>
    </row>
    <row r="6529" spans="38:38">
      <c r="AL6529" s="309"/>
    </row>
    <row r="6530" spans="38:38">
      <c r="AL6530" s="309"/>
    </row>
    <row r="6531" spans="38:38">
      <c r="AL6531" s="309"/>
    </row>
    <row r="6532" spans="38:38">
      <c r="AL6532" s="309"/>
    </row>
    <row r="6533" spans="38:38">
      <c r="AL6533" s="309"/>
    </row>
    <row r="6534" spans="38:38">
      <c r="AL6534" s="309"/>
    </row>
    <row r="6535" spans="38:38">
      <c r="AL6535" s="309"/>
    </row>
    <row r="6536" spans="38:38">
      <c r="AL6536" s="309"/>
    </row>
    <row r="6537" spans="38:38">
      <c r="AL6537" s="309"/>
    </row>
    <row r="6538" spans="38:38">
      <c r="AL6538" s="309"/>
    </row>
    <row r="6539" spans="38:38">
      <c r="AL6539" s="309"/>
    </row>
    <row r="6540" spans="38:38">
      <c r="AL6540" s="309"/>
    </row>
    <row r="6541" spans="38:38">
      <c r="AL6541" s="309"/>
    </row>
    <row r="6542" spans="38:38">
      <c r="AL6542" s="309"/>
    </row>
    <row r="6543" spans="38:38">
      <c r="AL6543" s="309"/>
    </row>
    <row r="6544" spans="38:38">
      <c r="AL6544" s="309"/>
    </row>
    <row r="6545" spans="38:38">
      <c r="AL6545" s="309"/>
    </row>
    <row r="6546" spans="38:38">
      <c r="AL6546" s="309"/>
    </row>
    <row r="6547" spans="38:38">
      <c r="AL6547" s="309"/>
    </row>
    <row r="6548" spans="38:38">
      <c r="AL6548" s="309"/>
    </row>
    <row r="6549" spans="38:38">
      <c r="AL6549" s="309"/>
    </row>
    <row r="6550" spans="38:38">
      <c r="AL6550" s="309"/>
    </row>
    <row r="6551" spans="38:38">
      <c r="AL6551" s="309"/>
    </row>
    <row r="6552" spans="38:38">
      <c r="AL6552" s="309"/>
    </row>
    <row r="6553" spans="38:38">
      <c r="AL6553" s="309"/>
    </row>
    <row r="6554" spans="38:38">
      <c r="AL6554" s="309"/>
    </row>
    <row r="6555" spans="38:38">
      <c r="AL6555" s="309"/>
    </row>
    <row r="6556" spans="38:38">
      <c r="AL6556" s="309"/>
    </row>
    <row r="6557" spans="38:38">
      <c r="AL6557" s="309"/>
    </row>
    <row r="6558" spans="38:38">
      <c r="AL6558" s="309"/>
    </row>
    <row r="6559" spans="38:38">
      <c r="AL6559" s="309"/>
    </row>
    <row r="6560" spans="38:38">
      <c r="AL6560" s="309"/>
    </row>
    <row r="6561" spans="38:38">
      <c r="AL6561" s="309"/>
    </row>
    <row r="6562" spans="38:38">
      <c r="AL6562" s="309"/>
    </row>
    <row r="6563" spans="38:38">
      <c r="AL6563" s="309"/>
    </row>
    <row r="6564" spans="38:38">
      <c r="AL6564" s="309"/>
    </row>
    <row r="6565" spans="38:38">
      <c r="AL6565" s="309"/>
    </row>
    <row r="6566" spans="38:38">
      <c r="AL6566" s="309"/>
    </row>
    <row r="6567" spans="38:38">
      <c r="AL6567" s="309"/>
    </row>
    <row r="6568" spans="38:38">
      <c r="AL6568" s="309"/>
    </row>
    <row r="6569" spans="38:38">
      <c r="AL6569" s="309"/>
    </row>
    <row r="6570" spans="38:38">
      <c r="AL6570" s="309"/>
    </row>
    <row r="6571" spans="38:38">
      <c r="AL6571" s="309"/>
    </row>
    <row r="6572" spans="38:38">
      <c r="AL6572" s="309"/>
    </row>
    <row r="6573" spans="38:38">
      <c r="AL6573" s="309"/>
    </row>
    <row r="6574" spans="38:38">
      <c r="AL6574" s="309"/>
    </row>
    <row r="6575" spans="38:38">
      <c r="AL6575" s="309"/>
    </row>
    <row r="6576" spans="38:38">
      <c r="AL6576" s="309"/>
    </row>
    <row r="6577" spans="38:38">
      <c r="AL6577" s="309"/>
    </row>
    <row r="6578" spans="38:38">
      <c r="AL6578" s="309"/>
    </row>
    <row r="6579" spans="38:38">
      <c r="AL6579" s="309"/>
    </row>
    <row r="6580" spans="38:38">
      <c r="AL6580" s="309"/>
    </row>
    <row r="6581" spans="38:38">
      <c r="AL6581" s="309"/>
    </row>
    <row r="6582" spans="38:38">
      <c r="AL6582" s="309"/>
    </row>
    <row r="6583" spans="38:38">
      <c r="AL6583" s="309"/>
    </row>
    <row r="6584" spans="38:38">
      <c r="AL6584" s="309"/>
    </row>
    <row r="6585" spans="38:38">
      <c r="AL6585" s="309"/>
    </row>
    <row r="6586" spans="38:38">
      <c r="AL6586" s="309"/>
    </row>
    <row r="6587" spans="38:38">
      <c r="AL6587" s="309"/>
    </row>
    <row r="6588" spans="38:38">
      <c r="AL6588" s="309"/>
    </row>
    <row r="6589" spans="38:38">
      <c r="AL6589" s="309"/>
    </row>
    <row r="6590" spans="38:38">
      <c r="AL6590" s="309"/>
    </row>
    <row r="6591" spans="38:38">
      <c r="AL6591" s="309"/>
    </row>
    <row r="6592" spans="38:38">
      <c r="AL6592" s="309"/>
    </row>
    <row r="6593" spans="38:38">
      <c r="AL6593" s="309"/>
    </row>
    <row r="6594" spans="38:38">
      <c r="AL6594" s="309"/>
    </row>
    <row r="6595" spans="38:38">
      <c r="AL6595" s="309"/>
    </row>
    <row r="6596" spans="38:38">
      <c r="AL6596" s="309"/>
    </row>
    <row r="6597" spans="38:38">
      <c r="AL6597" s="309"/>
    </row>
    <row r="6598" spans="38:38">
      <c r="AL6598" s="309"/>
    </row>
    <row r="6599" spans="38:38">
      <c r="AL6599" s="309"/>
    </row>
    <row r="6600" spans="38:38">
      <c r="AL6600" s="309"/>
    </row>
    <row r="6601" spans="38:38">
      <c r="AL6601" s="309"/>
    </row>
    <row r="6602" spans="38:38">
      <c r="AL6602" s="309"/>
    </row>
    <row r="6603" spans="38:38">
      <c r="AL6603" s="309"/>
    </row>
    <row r="6604" spans="38:38">
      <c r="AL6604" s="309"/>
    </row>
    <row r="6605" spans="38:38">
      <c r="AL6605" s="309"/>
    </row>
    <row r="6606" spans="38:38">
      <c r="AL6606" s="309"/>
    </row>
    <row r="6607" spans="38:38">
      <c r="AL6607" s="309"/>
    </row>
    <row r="6608" spans="38:38">
      <c r="AL6608" s="309"/>
    </row>
    <row r="6609" spans="38:38">
      <c r="AL6609" s="309"/>
    </row>
    <row r="6610" spans="38:38">
      <c r="AL6610" s="309"/>
    </row>
    <row r="6611" spans="38:38">
      <c r="AL6611" s="309"/>
    </row>
    <row r="6612" spans="38:38">
      <c r="AL6612" s="309"/>
    </row>
    <row r="6613" spans="38:38">
      <c r="AL6613" s="309"/>
    </row>
    <row r="6614" spans="38:38">
      <c r="AL6614" s="309"/>
    </row>
    <row r="6615" spans="38:38">
      <c r="AL6615" s="309"/>
    </row>
    <row r="6616" spans="38:38">
      <c r="AL6616" s="309"/>
    </row>
    <row r="6617" spans="38:38">
      <c r="AL6617" s="309"/>
    </row>
    <row r="6618" spans="38:38">
      <c r="AL6618" s="309"/>
    </row>
    <row r="6619" spans="38:38">
      <c r="AL6619" s="309"/>
    </row>
    <row r="6620" spans="38:38">
      <c r="AL6620" s="309"/>
    </row>
    <row r="6621" spans="38:38">
      <c r="AL6621" s="309"/>
    </row>
    <row r="6622" spans="38:38">
      <c r="AL6622" s="309"/>
    </row>
    <row r="6623" spans="38:38">
      <c r="AL6623" s="309"/>
    </row>
    <row r="6624" spans="38:38">
      <c r="AL6624" s="309"/>
    </row>
    <row r="6625" spans="38:38">
      <c r="AL6625" s="309"/>
    </row>
    <row r="6626" spans="38:38">
      <c r="AL6626" s="309"/>
    </row>
    <row r="6627" spans="38:38">
      <c r="AL6627" s="309"/>
    </row>
    <row r="6628" spans="38:38">
      <c r="AL6628" s="309"/>
    </row>
    <row r="6629" spans="38:38">
      <c r="AL6629" s="309"/>
    </row>
    <row r="6630" spans="38:38">
      <c r="AL6630" s="309"/>
    </row>
    <row r="6631" spans="38:38">
      <c r="AL6631" s="309"/>
    </row>
    <row r="6632" spans="38:38">
      <c r="AL6632" s="309"/>
    </row>
    <row r="6633" spans="38:38">
      <c r="AL6633" s="309"/>
    </row>
    <row r="6634" spans="38:38">
      <c r="AL6634" s="309"/>
    </row>
    <row r="6635" spans="38:38">
      <c r="AL6635" s="309"/>
    </row>
    <row r="6636" spans="38:38">
      <c r="AL6636" s="309"/>
    </row>
    <row r="6637" spans="38:38">
      <c r="AL6637" s="309"/>
    </row>
    <row r="6638" spans="38:38">
      <c r="AL6638" s="309"/>
    </row>
    <row r="6639" spans="38:38">
      <c r="AL6639" s="309"/>
    </row>
    <row r="6640" spans="38:38">
      <c r="AL6640" s="309"/>
    </row>
    <row r="6641" spans="38:38">
      <c r="AL6641" s="309"/>
    </row>
    <row r="6642" spans="38:38">
      <c r="AL6642" s="309"/>
    </row>
    <row r="6643" spans="38:38">
      <c r="AL6643" s="309"/>
    </row>
    <row r="6644" spans="38:38">
      <c r="AL6644" s="309"/>
    </row>
    <row r="6645" spans="38:38">
      <c r="AL6645" s="309"/>
    </row>
    <row r="6646" spans="38:38">
      <c r="AL6646" s="309"/>
    </row>
    <row r="6647" spans="38:38">
      <c r="AL6647" s="309"/>
    </row>
    <row r="6648" spans="38:38">
      <c r="AL6648" s="309"/>
    </row>
    <row r="6649" spans="38:38">
      <c r="AL6649" s="309"/>
    </row>
    <row r="6650" spans="38:38">
      <c r="AL6650" s="309"/>
    </row>
    <row r="6651" spans="38:38">
      <c r="AL6651" s="309"/>
    </row>
    <row r="6652" spans="38:38">
      <c r="AL6652" s="309"/>
    </row>
    <row r="6653" spans="38:38">
      <c r="AL6653" s="309"/>
    </row>
    <row r="6654" spans="38:38">
      <c r="AL6654" s="309"/>
    </row>
    <row r="6655" spans="38:38">
      <c r="AL6655" s="309"/>
    </row>
    <row r="6656" spans="38:38">
      <c r="AL6656" s="309"/>
    </row>
    <row r="6657" spans="38:38">
      <c r="AL6657" s="309"/>
    </row>
    <row r="6658" spans="38:38">
      <c r="AL6658" s="309"/>
    </row>
    <row r="6659" spans="38:38">
      <c r="AL6659" s="309"/>
    </row>
    <row r="6660" spans="38:38">
      <c r="AL6660" s="309"/>
    </row>
    <row r="6661" spans="38:38">
      <c r="AL6661" s="309"/>
    </row>
    <row r="6662" spans="38:38">
      <c r="AL6662" s="309"/>
    </row>
    <row r="6663" spans="38:38">
      <c r="AL6663" s="309"/>
    </row>
    <row r="6664" spans="38:38">
      <c r="AL6664" s="309"/>
    </row>
    <row r="6665" spans="38:38">
      <c r="AL6665" s="309"/>
    </row>
    <row r="6666" spans="38:38">
      <c r="AL6666" s="309"/>
    </row>
    <row r="6667" spans="38:38">
      <c r="AL6667" s="309"/>
    </row>
    <row r="6668" spans="38:38">
      <c r="AL6668" s="309"/>
    </row>
    <row r="6669" spans="38:38">
      <c r="AL6669" s="309"/>
    </row>
    <row r="6670" spans="38:38">
      <c r="AL6670" s="309"/>
    </row>
    <row r="6671" spans="38:38">
      <c r="AL6671" s="309"/>
    </row>
    <row r="6672" spans="38:38">
      <c r="AL6672" s="309"/>
    </row>
    <row r="6673" spans="38:38">
      <c r="AL6673" s="309"/>
    </row>
    <row r="6674" spans="38:38">
      <c r="AL6674" s="309"/>
    </row>
    <row r="6675" spans="38:38">
      <c r="AL6675" s="309"/>
    </row>
    <row r="6676" spans="38:38">
      <c r="AL6676" s="309"/>
    </row>
    <row r="6677" spans="38:38">
      <c r="AL6677" s="309"/>
    </row>
    <row r="6678" spans="38:38">
      <c r="AL6678" s="309"/>
    </row>
    <row r="6679" spans="38:38">
      <c r="AL6679" s="309"/>
    </row>
    <row r="6680" spans="38:38">
      <c r="AL6680" s="309"/>
    </row>
    <row r="6681" spans="38:38">
      <c r="AL6681" s="309"/>
    </row>
    <row r="6682" spans="38:38">
      <c r="AL6682" s="309"/>
    </row>
    <row r="6683" spans="38:38">
      <c r="AL6683" s="309"/>
    </row>
    <row r="6684" spans="38:38">
      <c r="AL6684" s="309"/>
    </row>
    <row r="6685" spans="38:38">
      <c r="AL6685" s="309"/>
    </row>
    <row r="6686" spans="38:38">
      <c r="AL6686" s="309"/>
    </row>
    <row r="6687" spans="38:38">
      <c r="AL6687" s="309"/>
    </row>
    <row r="6688" spans="38:38">
      <c r="AL6688" s="309"/>
    </row>
    <row r="6689" spans="38:38">
      <c r="AL6689" s="309"/>
    </row>
    <row r="6690" spans="38:38">
      <c r="AL6690" s="309"/>
    </row>
    <row r="6691" spans="38:38">
      <c r="AL6691" s="309"/>
    </row>
    <row r="6692" spans="38:38">
      <c r="AL6692" s="309"/>
    </row>
    <row r="6693" spans="38:38">
      <c r="AL6693" s="309"/>
    </row>
    <row r="6694" spans="38:38">
      <c r="AL6694" s="309"/>
    </row>
    <row r="6695" spans="38:38">
      <c r="AL6695" s="309"/>
    </row>
    <row r="6696" spans="38:38">
      <c r="AL6696" s="309"/>
    </row>
    <row r="6697" spans="38:38">
      <c r="AL6697" s="309"/>
    </row>
    <row r="6698" spans="38:38">
      <c r="AL6698" s="309"/>
    </row>
    <row r="6699" spans="38:38">
      <c r="AL6699" s="309"/>
    </row>
    <row r="6700" spans="38:38">
      <c r="AL6700" s="309"/>
    </row>
    <row r="6701" spans="38:38">
      <c r="AL6701" s="309"/>
    </row>
    <row r="6702" spans="38:38">
      <c r="AL6702" s="309"/>
    </row>
    <row r="6703" spans="38:38">
      <c r="AL6703" s="309"/>
    </row>
    <row r="6704" spans="38:38">
      <c r="AL6704" s="309"/>
    </row>
    <row r="6705" spans="38:38">
      <c r="AL6705" s="309"/>
    </row>
    <row r="6706" spans="38:38">
      <c r="AL6706" s="309"/>
    </row>
    <row r="6707" spans="38:38">
      <c r="AL6707" s="309"/>
    </row>
    <row r="6708" spans="38:38">
      <c r="AL6708" s="309"/>
    </row>
    <row r="6709" spans="38:38">
      <c r="AL6709" s="309"/>
    </row>
    <row r="6710" spans="38:38">
      <c r="AL6710" s="309"/>
    </row>
    <row r="6711" spans="38:38">
      <c r="AL6711" s="309"/>
    </row>
    <row r="6712" spans="38:38">
      <c r="AL6712" s="309"/>
    </row>
    <row r="6713" spans="38:38">
      <c r="AL6713" s="309"/>
    </row>
    <row r="6714" spans="38:38">
      <c r="AL6714" s="309"/>
    </row>
    <row r="6715" spans="38:38">
      <c r="AL6715" s="309"/>
    </row>
    <row r="6716" spans="38:38">
      <c r="AL6716" s="309"/>
    </row>
    <row r="6717" spans="38:38">
      <c r="AL6717" s="309"/>
    </row>
    <row r="6718" spans="38:38">
      <c r="AL6718" s="309"/>
    </row>
    <row r="6719" spans="38:38">
      <c r="AL6719" s="309"/>
    </row>
    <row r="6720" spans="38:38">
      <c r="AL6720" s="309"/>
    </row>
    <row r="6721" spans="38:38">
      <c r="AL6721" s="309"/>
    </row>
    <row r="6722" spans="38:38">
      <c r="AL6722" s="309"/>
    </row>
    <row r="6723" spans="38:38">
      <c r="AL6723" s="309"/>
    </row>
    <row r="6724" spans="38:38">
      <c r="AL6724" s="309"/>
    </row>
    <row r="6725" spans="38:38">
      <c r="AL6725" s="309"/>
    </row>
    <row r="6726" spans="38:38">
      <c r="AL6726" s="309"/>
    </row>
    <row r="6727" spans="38:38">
      <c r="AL6727" s="309"/>
    </row>
    <row r="6728" spans="38:38">
      <c r="AL6728" s="309"/>
    </row>
    <row r="6729" spans="38:38">
      <c r="AL6729" s="309"/>
    </row>
    <row r="6730" spans="38:38">
      <c r="AL6730" s="309"/>
    </row>
    <row r="6731" spans="38:38">
      <c r="AL6731" s="309"/>
    </row>
    <row r="6732" spans="38:38">
      <c r="AL6732" s="309"/>
    </row>
    <row r="6733" spans="38:38">
      <c r="AL6733" s="309"/>
    </row>
    <row r="6734" spans="38:38">
      <c r="AL6734" s="309"/>
    </row>
    <row r="6735" spans="38:38">
      <c r="AL6735" s="309"/>
    </row>
    <row r="6736" spans="38:38">
      <c r="AL6736" s="309"/>
    </row>
    <row r="6737" spans="38:38">
      <c r="AL6737" s="309"/>
    </row>
    <row r="6738" spans="38:38">
      <c r="AL6738" s="309"/>
    </row>
    <row r="6739" spans="38:38">
      <c r="AL6739" s="309"/>
    </row>
    <row r="6740" spans="38:38">
      <c r="AL6740" s="309"/>
    </row>
    <row r="6741" spans="38:38">
      <c r="AL6741" s="309"/>
    </row>
    <row r="6742" spans="38:38">
      <c r="AL6742" s="309"/>
    </row>
    <row r="6743" spans="38:38">
      <c r="AL6743" s="309"/>
    </row>
    <row r="6744" spans="38:38">
      <c r="AL6744" s="309"/>
    </row>
    <row r="6745" spans="38:38">
      <c r="AL6745" s="309"/>
    </row>
    <row r="6746" spans="38:38">
      <c r="AL6746" s="309"/>
    </row>
    <row r="6747" spans="38:38">
      <c r="AL6747" s="309"/>
    </row>
    <row r="6748" spans="38:38">
      <c r="AL6748" s="309"/>
    </row>
    <row r="6749" spans="38:38">
      <c r="AL6749" s="309"/>
    </row>
    <row r="6750" spans="38:38">
      <c r="AL6750" s="309"/>
    </row>
    <row r="6751" spans="38:38">
      <c r="AL6751" s="309"/>
    </row>
    <row r="6752" spans="38:38">
      <c r="AL6752" s="309"/>
    </row>
    <row r="6753" spans="38:38">
      <c r="AL6753" s="309"/>
    </row>
    <row r="6754" spans="38:38">
      <c r="AL6754" s="309"/>
    </row>
    <row r="6755" spans="38:38">
      <c r="AL6755" s="309"/>
    </row>
    <row r="6756" spans="38:38">
      <c r="AL6756" s="309"/>
    </row>
    <row r="6757" spans="38:38">
      <c r="AL6757" s="309"/>
    </row>
    <row r="6758" spans="38:38">
      <c r="AL6758" s="309"/>
    </row>
    <row r="6759" spans="38:38">
      <c r="AL6759" s="309"/>
    </row>
    <row r="6760" spans="38:38">
      <c r="AL6760" s="309"/>
    </row>
    <row r="6761" spans="38:38">
      <c r="AL6761" s="309"/>
    </row>
    <row r="6762" spans="38:38">
      <c r="AL6762" s="309"/>
    </row>
    <row r="6763" spans="38:38">
      <c r="AL6763" s="309"/>
    </row>
    <row r="6764" spans="38:38">
      <c r="AL6764" s="309"/>
    </row>
    <row r="6765" spans="38:38">
      <c r="AL6765" s="309"/>
    </row>
    <row r="6766" spans="38:38">
      <c r="AL6766" s="309"/>
    </row>
    <row r="6767" spans="38:38">
      <c r="AL6767" s="309"/>
    </row>
    <row r="6768" spans="38:38">
      <c r="AL6768" s="309"/>
    </row>
    <row r="6769" spans="38:38">
      <c r="AL6769" s="309"/>
    </row>
    <row r="6770" spans="38:38">
      <c r="AL6770" s="309"/>
    </row>
    <row r="6771" spans="38:38">
      <c r="AL6771" s="309"/>
    </row>
    <row r="6772" spans="38:38">
      <c r="AL6772" s="309"/>
    </row>
    <row r="6773" spans="38:38">
      <c r="AL6773" s="309"/>
    </row>
    <row r="6774" spans="38:38">
      <c r="AL6774" s="309"/>
    </row>
    <row r="6775" spans="38:38">
      <c r="AL6775" s="309"/>
    </row>
    <row r="6776" spans="38:38">
      <c r="AL6776" s="309"/>
    </row>
    <row r="6777" spans="38:38">
      <c r="AL6777" s="309"/>
    </row>
    <row r="6778" spans="38:38">
      <c r="AL6778" s="309"/>
    </row>
    <row r="6779" spans="38:38">
      <c r="AL6779" s="309"/>
    </row>
    <row r="6780" spans="38:38">
      <c r="AL6780" s="309"/>
    </row>
    <row r="6781" spans="38:38">
      <c r="AL6781" s="309"/>
    </row>
    <row r="6782" spans="38:38">
      <c r="AL6782" s="309"/>
    </row>
    <row r="6783" spans="38:38">
      <c r="AL6783" s="309"/>
    </row>
    <row r="6784" spans="38:38">
      <c r="AL6784" s="309"/>
    </row>
    <row r="6785" spans="38:38">
      <c r="AL6785" s="309"/>
    </row>
    <row r="6786" spans="38:38">
      <c r="AL6786" s="309"/>
    </row>
    <row r="6787" spans="38:38">
      <c r="AL6787" s="309"/>
    </row>
    <row r="6788" spans="38:38">
      <c r="AL6788" s="309"/>
    </row>
    <row r="6789" spans="38:38">
      <c r="AL6789" s="309"/>
    </row>
    <row r="6790" spans="38:38">
      <c r="AL6790" s="309"/>
    </row>
    <row r="6791" spans="38:38">
      <c r="AL6791" s="309"/>
    </row>
    <row r="6792" spans="38:38">
      <c r="AL6792" s="309"/>
    </row>
    <row r="6793" spans="38:38">
      <c r="AL6793" s="309"/>
    </row>
    <row r="6794" spans="38:38">
      <c r="AL6794" s="309"/>
    </row>
    <row r="6795" spans="38:38">
      <c r="AL6795" s="309"/>
    </row>
    <row r="6796" spans="38:38">
      <c r="AL6796" s="309"/>
    </row>
    <row r="6797" spans="38:38">
      <c r="AL6797" s="309"/>
    </row>
    <row r="6798" spans="38:38">
      <c r="AL6798" s="309"/>
    </row>
    <row r="6799" spans="38:38">
      <c r="AL6799" s="309"/>
    </row>
    <row r="6800" spans="38:38">
      <c r="AL6800" s="309"/>
    </row>
    <row r="6801" spans="38:38">
      <c r="AL6801" s="309"/>
    </row>
    <row r="6802" spans="38:38">
      <c r="AL6802" s="309"/>
    </row>
    <row r="6803" spans="38:38">
      <c r="AL6803" s="309"/>
    </row>
    <row r="6804" spans="38:38">
      <c r="AL6804" s="309"/>
    </row>
    <row r="6805" spans="38:38">
      <c r="AL6805" s="309"/>
    </row>
    <row r="6806" spans="38:38">
      <c r="AL6806" s="309"/>
    </row>
    <row r="6807" spans="38:38">
      <c r="AL6807" s="309"/>
    </row>
    <row r="6808" spans="38:38">
      <c r="AL6808" s="309"/>
    </row>
    <row r="6809" spans="38:38">
      <c r="AL6809" s="309"/>
    </row>
    <row r="6810" spans="38:38">
      <c r="AL6810" s="309"/>
    </row>
    <row r="6811" spans="38:38">
      <c r="AL6811" s="309"/>
    </row>
    <row r="6812" spans="38:38">
      <c r="AL6812" s="309"/>
    </row>
    <row r="6813" spans="38:38">
      <c r="AL6813" s="309"/>
    </row>
    <row r="6814" spans="38:38">
      <c r="AL6814" s="309"/>
    </row>
    <row r="6815" spans="38:38">
      <c r="AL6815" s="309"/>
    </row>
    <row r="6816" spans="38:38">
      <c r="AL6816" s="309"/>
    </row>
    <row r="6817" spans="38:38">
      <c r="AL6817" s="309"/>
    </row>
    <row r="6818" spans="38:38">
      <c r="AL6818" s="309"/>
    </row>
    <row r="6819" spans="38:38">
      <c r="AL6819" s="309"/>
    </row>
    <row r="6820" spans="38:38">
      <c r="AL6820" s="309"/>
    </row>
    <row r="6821" spans="38:38">
      <c r="AL6821" s="309"/>
    </row>
    <row r="6822" spans="38:38">
      <c r="AL6822" s="309"/>
    </row>
    <row r="6823" spans="38:38">
      <c r="AL6823" s="309"/>
    </row>
    <row r="6824" spans="38:38">
      <c r="AL6824" s="309"/>
    </row>
    <row r="6825" spans="38:38">
      <c r="AL6825" s="309"/>
    </row>
    <row r="6826" spans="38:38">
      <c r="AL6826" s="309"/>
    </row>
    <row r="6827" spans="38:38">
      <c r="AL6827" s="309"/>
    </row>
    <row r="6828" spans="38:38">
      <c r="AL6828" s="309"/>
    </row>
    <row r="6829" spans="38:38">
      <c r="AL6829" s="309"/>
    </row>
    <row r="6830" spans="38:38">
      <c r="AL6830" s="309"/>
    </row>
    <row r="6831" spans="38:38">
      <c r="AL6831" s="309"/>
    </row>
    <row r="6832" spans="38:38">
      <c r="AL6832" s="309"/>
    </row>
    <row r="6833" spans="38:38">
      <c r="AL6833" s="309"/>
    </row>
    <row r="6834" spans="38:38">
      <c r="AL6834" s="309"/>
    </row>
    <row r="6835" spans="38:38">
      <c r="AL6835" s="309"/>
    </row>
    <row r="6836" spans="38:38">
      <c r="AL6836" s="309"/>
    </row>
    <row r="6837" spans="38:38">
      <c r="AL6837" s="309"/>
    </row>
    <row r="6838" spans="38:38">
      <c r="AL6838" s="309"/>
    </row>
    <row r="6839" spans="38:38">
      <c r="AL6839" s="309"/>
    </row>
    <row r="6840" spans="38:38">
      <c r="AL6840" s="309"/>
    </row>
    <row r="6841" spans="38:38">
      <c r="AL6841" s="309"/>
    </row>
    <row r="6842" spans="38:38">
      <c r="AL6842" s="309"/>
    </row>
    <row r="6843" spans="38:38">
      <c r="AL6843" s="309"/>
    </row>
    <row r="6844" spans="38:38">
      <c r="AL6844" s="309"/>
    </row>
    <row r="6845" spans="38:38">
      <c r="AL6845" s="309"/>
    </row>
    <row r="6846" spans="38:38">
      <c r="AL6846" s="309"/>
    </row>
    <row r="6847" spans="38:38">
      <c r="AL6847" s="309"/>
    </row>
    <row r="6848" spans="38:38">
      <c r="AL6848" s="309"/>
    </row>
    <row r="6849" spans="38:38">
      <c r="AL6849" s="309"/>
    </row>
    <row r="6850" spans="38:38">
      <c r="AL6850" s="309"/>
    </row>
    <row r="6851" spans="38:38">
      <c r="AL6851" s="309"/>
    </row>
    <row r="6852" spans="38:38">
      <c r="AL6852" s="309"/>
    </row>
    <row r="6853" spans="38:38">
      <c r="AL6853" s="309"/>
    </row>
    <row r="6854" spans="38:38">
      <c r="AL6854" s="309"/>
    </row>
    <row r="6855" spans="38:38">
      <c r="AL6855" s="309"/>
    </row>
    <row r="6856" spans="38:38">
      <c r="AL6856" s="309"/>
    </row>
    <row r="6857" spans="38:38">
      <c r="AL6857" s="309"/>
    </row>
    <row r="6858" spans="38:38">
      <c r="AL6858" s="309"/>
    </row>
    <row r="6859" spans="38:38">
      <c r="AL6859" s="309"/>
    </row>
    <row r="6860" spans="38:38">
      <c r="AL6860" s="309"/>
    </row>
    <row r="6861" spans="38:38">
      <c r="AL6861" s="309"/>
    </row>
    <row r="6862" spans="38:38">
      <c r="AL6862" s="309"/>
    </row>
    <row r="6863" spans="38:38">
      <c r="AL6863" s="309"/>
    </row>
    <row r="6864" spans="38:38">
      <c r="AL6864" s="309"/>
    </row>
    <row r="6865" spans="38:38">
      <c r="AL6865" s="309"/>
    </row>
    <row r="6866" spans="38:38">
      <c r="AL6866" s="309"/>
    </row>
    <row r="6867" spans="38:38">
      <c r="AL6867" s="309"/>
    </row>
    <row r="6868" spans="38:38">
      <c r="AL6868" s="309"/>
    </row>
    <row r="6869" spans="38:38">
      <c r="AL6869" s="309"/>
    </row>
    <row r="6870" spans="38:38">
      <c r="AL6870" s="309"/>
    </row>
    <row r="6871" spans="38:38">
      <c r="AL6871" s="309"/>
    </row>
    <row r="6872" spans="38:38">
      <c r="AL6872" s="309"/>
    </row>
    <row r="6873" spans="38:38">
      <c r="AL6873" s="309"/>
    </row>
    <row r="6874" spans="38:38">
      <c r="AL6874" s="309"/>
    </row>
    <row r="6875" spans="38:38">
      <c r="AL6875" s="309"/>
    </row>
    <row r="6876" spans="38:38">
      <c r="AL6876" s="309"/>
    </row>
    <row r="6877" spans="38:38">
      <c r="AL6877" s="309"/>
    </row>
    <row r="6878" spans="38:38">
      <c r="AL6878" s="309"/>
    </row>
    <row r="6879" spans="38:38">
      <c r="AL6879" s="309"/>
    </row>
    <row r="6880" spans="38:38">
      <c r="AL6880" s="309"/>
    </row>
    <row r="6881" spans="38:38">
      <c r="AL6881" s="309"/>
    </row>
    <row r="6882" spans="38:38">
      <c r="AL6882" s="309"/>
    </row>
    <row r="6883" spans="38:38">
      <c r="AL6883" s="309"/>
    </row>
    <row r="6884" spans="38:38">
      <c r="AL6884" s="309"/>
    </row>
    <row r="6885" spans="38:38">
      <c r="AL6885" s="309"/>
    </row>
    <row r="6886" spans="38:38">
      <c r="AL6886" s="309"/>
    </row>
    <row r="6887" spans="38:38">
      <c r="AL6887" s="309"/>
    </row>
    <row r="6888" spans="38:38">
      <c r="AL6888" s="309"/>
    </row>
    <row r="6889" spans="38:38">
      <c r="AL6889" s="309"/>
    </row>
    <row r="6890" spans="38:38">
      <c r="AL6890" s="309"/>
    </row>
    <row r="6891" spans="38:38">
      <c r="AL6891" s="309"/>
    </row>
    <row r="6892" spans="38:38">
      <c r="AL6892" s="309"/>
    </row>
    <row r="6893" spans="38:38">
      <c r="AL6893" s="309"/>
    </row>
    <row r="6894" spans="38:38">
      <c r="AL6894" s="309"/>
    </row>
    <row r="6895" spans="38:38">
      <c r="AL6895" s="309"/>
    </row>
    <row r="6896" spans="38:38">
      <c r="AL6896" s="309"/>
    </row>
    <row r="6897" spans="38:38">
      <c r="AL6897" s="309"/>
    </row>
    <row r="6898" spans="38:38">
      <c r="AL6898" s="309"/>
    </row>
    <row r="6899" spans="38:38">
      <c r="AL6899" s="309"/>
    </row>
    <row r="6900" spans="38:38">
      <c r="AL6900" s="309"/>
    </row>
    <row r="6901" spans="38:38">
      <c r="AL6901" s="309"/>
    </row>
    <row r="6902" spans="38:38">
      <c r="AL6902" s="309"/>
    </row>
    <row r="6903" spans="38:38">
      <c r="AL6903" s="309"/>
    </row>
    <row r="6904" spans="38:38">
      <c r="AL6904" s="309"/>
    </row>
    <row r="6905" spans="38:38">
      <c r="AL6905" s="309"/>
    </row>
    <row r="6906" spans="38:38">
      <c r="AL6906" s="309"/>
    </row>
    <row r="6907" spans="38:38">
      <c r="AL6907" s="309"/>
    </row>
    <row r="6908" spans="38:38">
      <c r="AL6908" s="309"/>
    </row>
    <row r="6909" spans="38:38">
      <c r="AL6909" s="309"/>
    </row>
    <row r="6910" spans="38:38">
      <c r="AL6910" s="309"/>
    </row>
    <row r="6911" spans="38:38">
      <c r="AL6911" s="309"/>
    </row>
    <row r="6912" spans="38:38">
      <c r="AL6912" s="309"/>
    </row>
    <row r="6913" spans="38:38">
      <c r="AL6913" s="309"/>
    </row>
    <row r="6914" spans="38:38">
      <c r="AL6914" s="309"/>
    </row>
    <row r="6915" spans="38:38">
      <c r="AL6915" s="309"/>
    </row>
    <row r="6916" spans="38:38">
      <c r="AL6916" s="309"/>
    </row>
    <row r="6917" spans="38:38">
      <c r="AL6917" s="309"/>
    </row>
    <row r="6918" spans="38:38">
      <c r="AL6918" s="309"/>
    </row>
    <row r="6919" spans="38:38">
      <c r="AL6919" s="309"/>
    </row>
    <row r="6920" spans="38:38">
      <c r="AL6920" s="309"/>
    </row>
    <row r="6921" spans="38:38">
      <c r="AL6921" s="309"/>
    </row>
    <row r="6922" spans="38:38">
      <c r="AL6922" s="309"/>
    </row>
    <row r="6923" spans="38:38">
      <c r="AL6923" s="309"/>
    </row>
    <row r="6924" spans="38:38">
      <c r="AL6924" s="309"/>
    </row>
    <row r="6925" spans="38:38">
      <c r="AL6925" s="309"/>
    </row>
    <row r="6926" spans="38:38">
      <c r="AL6926" s="309"/>
    </row>
    <row r="6927" spans="38:38">
      <c r="AL6927" s="309"/>
    </row>
    <row r="6928" spans="38:38">
      <c r="AL6928" s="309"/>
    </row>
    <row r="6929" spans="38:38">
      <c r="AL6929" s="309"/>
    </row>
    <row r="6930" spans="38:38">
      <c r="AL6930" s="309"/>
    </row>
    <row r="6931" spans="38:38">
      <c r="AL6931" s="309"/>
    </row>
    <row r="6932" spans="38:38">
      <c r="AL6932" s="309"/>
    </row>
    <row r="6933" spans="38:38">
      <c r="AL6933" s="309"/>
    </row>
    <row r="6934" spans="38:38">
      <c r="AL6934" s="309"/>
    </row>
    <row r="6935" spans="38:38">
      <c r="AL6935" s="309"/>
    </row>
    <row r="6936" spans="38:38">
      <c r="AL6936" s="309"/>
    </row>
    <row r="6937" spans="38:38">
      <c r="AL6937" s="309"/>
    </row>
    <row r="6938" spans="38:38">
      <c r="AL6938" s="309"/>
    </row>
    <row r="6939" spans="38:38">
      <c r="AL6939" s="309"/>
    </row>
    <row r="6940" spans="38:38">
      <c r="AL6940" s="309"/>
    </row>
    <row r="6941" spans="38:38">
      <c r="AL6941" s="309"/>
    </row>
    <row r="6942" spans="38:38">
      <c r="AL6942" s="309"/>
    </row>
    <row r="6943" spans="38:38">
      <c r="AL6943" s="309"/>
    </row>
    <row r="6944" spans="38:38">
      <c r="AL6944" s="309"/>
    </row>
    <row r="6945" spans="38:38">
      <c r="AL6945" s="309"/>
    </row>
    <row r="6946" spans="38:38">
      <c r="AL6946" s="309"/>
    </row>
    <row r="6947" spans="38:38">
      <c r="AL6947" s="309"/>
    </row>
    <row r="6948" spans="38:38">
      <c r="AL6948" s="309"/>
    </row>
    <row r="6949" spans="38:38">
      <c r="AL6949" s="309"/>
    </row>
    <row r="6950" spans="38:38">
      <c r="AL6950" s="309"/>
    </row>
    <row r="6951" spans="38:38">
      <c r="AL6951" s="309"/>
    </row>
    <row r="6952" spans="38:38">
      <c r="AL6952" s="309"/>
    </row>
    <row r="6953" spans="38:38">
      <c r="AL6953" s="309"/>
    </row>
    <row r="6954" spans="38:38">
      <c r="AL6954" s="309"/>
    </row>
    <row r="6955" spans="38:38">
      <c r="AL6955" s="309"/>
    </row>
    <row r="6956" spans="38:38">
      <c r="AL6956" s="309"/>
    </row>
    <row r="6957" spans="38:38">
      <c r="AL6957" s="309"/>
    </row>
    <row r="6958" spans="38:38">
      <c r="AL6958" s="309"/>
    </row>
    <row r="6959" spans="38:38">
      <c r="AL6959" s="309"/>
    </row>
    <row r="6960" spans="38:38">
      <c r="AL6960" s="309"/>
    </row>
    <row r="6961" spans="38:38">
      <c r="AL6961" s="309"/>
    </row>
    <row r="6962" spans="38:38">
      <c r="AL6962" s="309"/>
    </row>
    <row r="6963" spans="38:38">
      <c r="AL6963" s="309"/>
    </row>
    <row r="6964" spans="38:38">
      <c r="AL6964" s="309"/>
    </row>
    <row r="6965" spans="38:38">
      <c r="AL6965" s="309"/>
    </row>
    <row r="6966" spans="38:38">
      <c r="AL6966" s="309"/>
    </row>
    <row r="6967" spans="38:38">
      <c r="AL6967" s="309"/>
    </row>
    <row r="6968" spans="38:38">
      <c r="AL6968" s="309"/>
    </row>
    <row r="6969" spans="38:38">
      <c r="AL6969" s="309"/>
    </row>
    <row r="6970" spans="38:38">
      <c r="AL6970" s="309"/>
    </row>
    <row r="6971" spans="38:38">
      <c r="AL6971" s="309"/>
    </row>
    <row r="6972" spans="38:38">
      <c r="AL6972" s="309"/>
    </row>
    <row r="6973" spans="38:38">
      <c r="AL6973" s="309"/>
    </row>
    <row r="6974" spans="38:38">
      <c r="AL6974" s="309"/>
    </row>
    <row r="6975" spans="38:38">
      <c r="AL6975" s="309"/>
    </row>
    <row r="6976" spans="38:38">
      <c r="AL6976" s="309"/>
    </row>
    <row r="6977" spans="38:38">
      <c r="AL6977" s="309"/>
    </row>
    <row r="6978" spans="38:38">
      <c r="AL6978" s="309"/>
    </row>
    <row r="6979" spans="38:38">
      <c r="AL6979" s="309"/>
    </row>
    <row r="6980" spans="38:38">
      <c r="AL6980" s="309"/>
    </row>
    <row r="6981" spans="38:38">
      <c r="AL6981" s="309"/>
    </row>
    <row r="6982" spans="38:38">
      <c r="AL6982" s="309"/>
    </row>
    <row r="6983" spans="38:38">
      <c r="AL6983" s="309"/>
    </row>
    <row r="6984" spans="38:38">
      <c r="AL6984" s="309"/>
    </row>
    <row r="6985" spans="38:38">
      <c r="AL6985" s="309"/>
    </row>
    <row r="6986" spans="38:38">
      <c r="AL6986" s="309"/>
    </row>
    <row r="6987" spans="38:38">
      <c r="AL6987" s="309"/>
    </row>
    <row r="6988" spans="38:38">
      <c r="AL6988" s="309"/>
    </row>
    <row r="6989" spans="38:38">
      <c r="AL6989" s="309"/>
    </row>
    <row r="6990" spans="38:38">
      <c r="AL6990" s="309"/>
    </row>
    <row r="6991" spans="38:38">
      <c r="AL6991" s="309"/>
    </row>
    <row r="6992" spans="38:38">
      <c r="AL6992" s="309"/>
    </row>
    <row r="6993" spans="38:38">
      <c r="AL6993" s="309"/>
    </row>
    <row r="6994" spans="38:38">
      <c r="AL6994" s="309"/>
    </row>
    <row r="6995" spans="38:38">
      <c r="AL6995" s="309"/>
    </row>
    <row r="6996" spans="38:38">
      <c r="AL6996" s="309"/>
    </row>
    <row r="6997" spans="38:38">
      <c r="AL6997" s="309"/>
    </row>
    <row r="6998" spans="38:38">
      <c r="AL6998" s="309"/>
    </row>
    <row r="6999" spans="38:38">
      <c r="AL6999" s="309"/>
    </row>
    <row r="7000" spans="38:38">
      <c r="AL7000" s="309"/>
    </row>
    <row r="7001" spans="38:38">
      <c r="AL7001" s="309"/>
    </row>
    <row r="7002" spans="38:38">
      <c r="AL7002" s="309"/>
    </row>
    <row r="7003" spans="38:38">
      <c r="AL7003" s="309"/>
    </row>
    <row r="7004" spans="38:38">
      <c r="AL7004" s="309"/>
    </row>
    <row r="7005" spans="38:38">
      <c r="AL7005" s="309"/>
    </row>
    <row r="7006" spans="38:38">
      <c r="AL7006" s="309"/>
    </row>
    <row r="7007" spans="38:38">
      <c r="AL7007" s="309"/>
    </row>
    <row r="7008" spans="38:38">
      <c r="AL7008" s="309"/>
    </row>
    <row r="7009" spans="38:38">
      <c r="AL7009" s="309"/>
    </row>
    <row r="7010" spans="38:38">
      <c r="AL7010" s="309"/>
    </row>
    <row r="7011" spans="38:38">
      <c r="AL7011" s="309"/>
    </row>
    <row r="7012" spans="38:38">
      <c r="AL7012" s="309"/>
    </row>
    <row r="7013" spans="38:38">
      <c r="AL7013" s="309"/>
    </row>
    <row r="7014" spans="38:38">
      <c r="AL7014" s="309"/>
    </row>
    <row r="7015" spans="38:38">
      <c r="AL7015" s="309"/>
    </row>
    <row r="7016" spans="38:38">
      <c r="AL7016" s="309"/>
    </row>
    <row r="7017" spans="38:38">
      <c r="AL7017" s="309"/>
    </row>
    <row r="7018" spans="38:38">
      <c r="AL7018" s="309"/>
    </row>
    <row r="7019" spans="38:38">
      <c r="AL7019" s="309"/>
    </row>
    <row r="7020" spans="38:38">
      <c r="AL7020" s="309"/>
    </row>
    <row r="7021" spans="38:38">
      <c r="AL7021" s="309"/>
    </row>
    <row r="7022" spans="38:38">
      <c r="AL7022" s="309"/>
    </row>
    <row r="7023" spans="38:38">
      <c r="AL7023" s="309"/>
    </row>
    <row r="7024" spans="38:38">
      <c r="AL7024" s="309"/>
    </row>
    <row r="7025" spans="38:38">
      <c r="AL7025" s="309"/>
    </row>
    <row r="7026" spans="38:38">
      <c r="AL7026" s="309"/>
    </row>
    <row r="7027" spans="38:38">
      <c r="AL7027" s="309"/>
    </row>
    <row r="7028" spans="38:38">
      <c r="AL7028" s="309"/>
    </row>
    <row r="7029" spans="38:38">
      <c r="AL7029" s="309"/>
    </row>
    <row r="7030" spans="38:38">
      <c r="AL7030" s="309"/>
    </row>
    <row r="7031" spans="38:38">
      <c r="AL7031" s="309"/>
    </row>
    <row r="7032" spans="38:38">
      <c r="AL7032" s="309"/>
    </row>
    <row r="7033" spans="38:38">
      <c r="AL7033" s="309"/>
    </row>
    <row r="7034" spans="38:38">
      <c r="AL7034" s="309"/>
    </row>
    <row r="7035" spans="38:38">
      <c r="AL7035" s="309"/>
    </row>
    <row r="7036" spans="38:38">
      <c r="AL7036" s="309"/>
    </row>
    <row r="7037" spans="38:38">
      <c r="AL7037" s="309"/>
    </row>
    <row r="7038" spans="38:38">
      <c r="AL7038" s="309"/>
    </row>
    <row r="7039" spans="38:38">
      <c r="AL7039" s="309"/>
    </row>
    <row r="7040" spans="38:38">
      <c r="AL7040" s="309"/>
    </row>
    <row r="7041" spans="38:38">
      <c r="AL7041" s="309"/>
    </row>
    <row r="7042" spans="38:38">
      <c r="AL7042" s="309"/>
    </row>
    <row r="7043" spans="38:38">
      <c r="AL7043" s="309"/>
    </row>
    <row r="7044" spans="38:38">
      <c r="AL7044" s="309"/>
    </row>
    <row r="7045" spans="38:38">
      <c r="AL7045" s="309"/>
    </row>
    <row r="7046" spans="38:38">
      <c r="AL7046" s="309"/>
    </row>
    <row r="7047" spans="38:38">
      <c r="AL7047" s="309"/>
    </row>
    <row r="7048" spans="38:38">
      <c r="AL7048" s="309"/>
    </row>
    <row r="7049" spans="38:38">
      <c r="AL7049" s="309"/>
    </row>
    <row r="7050" spans="38:38">
      <c r="AL7050" s="309"/>
    </row>
    <row r="7051" spans="38:38">
      <c r="AL7051" s="309"/>
    </row>
    <row r="7052" spans="38:38">
      <c r="AL7052" s="309"/>
    </row>
    <row r="7053" spans="38:38">
      <c r="AL7053" s="309"/>
    </row>
    <row r="7054" spans="38:38">
      <c r="AL7054" s="309"/>
    </row>
    <row r="7055" spans="38:38">
      <c r="AL7055" s="309"/>
    </row>
    <row r="7056" spans="38:38">
      <c r="AL7056" s="309"/>
    </row>
    <row r="7057" spans="38:38">
      <c r="AL7057" s="309"/>
    </row>
    <row r="7058" spans="38:38">
      <c r="AL7058" s="309"/>
    </row>
    <row r="7059" spans="38:38">
      <c r="AL7059" s="309"/>
    </row>
    <row r="7060" spans="38:38">
      <c r="AL7060" s="309"/>
    </row>
    <row r="7061" spans="38:38">
      <c r="AL7061" s="309"/>
    </row>
    <row r="7062" spans="38:38">
      <c r="AL7062" s="309"/>
    </row>
    <row r="7063" spans="38:38">
      <c r="AL7063" s="309"/>
    </row>
    <row r="7064" spans="38:38">
      <c r="AL7064" s="309"/>
    </row>
    <row r="7065" spans="38:38">
      <c r="AL7065" s="309"/>
    </row>
    <row r="7066" spans="38:38">
      <c r="AL7066" s="309"/>
    </row>
    <row r="7067" spans="38:38">
      <c r="AL7067" s="309"/>
    </row>
    <row r="7068" spans="38:38">
      <c r="AL7068" s="309"/>
    </row>
    <row r="7069" spans="38:38">
      <c r="AL7069" s="309"/>
    </row>
    <row r="7070" spans="38:38">
      <c r="AL7070" s="309"/>
    </row>
    <row r="7071" spans="38:38">
      <c r="AL7071" s="309"/>
    </row>
    <row r="7072" spans="38:38">
      <c r="AL7072" s="309"/>
    </row>
    <row r="7073" spans="38:38">
      <c r="AL7073" s="309"/>
    </row>
    <row r="7074" spans="38:38">
      <c r="AL7074" s="309"/>
    </row>
    <row r="7075" spans="38:38">
      <c r="AL7075" s="309"/>
    </row>
    <row r="7076" spans="38:38">
      <c r="AL7076" s="309"/>
    </row>
    <row r="7077" spans="38:38">
      <c r="AL7077" s="309"/>
    </row>
    <row r="7078" spans="38:38">
      <c r="AL7078" s="309"/>
    </row>
    <row r="7079" spans="38:38">
      <c r="AL7079" s="309"/>
    </row>
    <row r="7080" spans="38:38">
      <c r="AL7080" s="309"/>
    </row>
    <row r="7081" spans="38:38">
      <c r="AL7081" s="309"/>
    </row>
    <row r="7082" spans="38:38">
      <c r="AL7082" s="309"/>
    </row>
    <row r="7083" spans="38:38">
      <c r="AL7083" s="309"/>
    </row>
    <row r="7084" spans="38:38">
      <c r="AL7084" s="309"/>
    </row>
    <row r="7085" spans="38:38">
      <c r="AL7085" s="309"/>
    </row>
    <row r="7086" spans="38:38">
      <c r="AL7086" s="309"/>
    </row>
    <row r="7087" spans="38:38">
      <c r="AL7087" s="309"/>
    </row>
    <row r="7088" spans="38:38">
      <c r="AL7088" s="309"/>
    </row>
    <row r="7089" spans="38:38">
      <c r="AL7089" s="309"/>
    </row>
    <row r="7090" spans="38:38">
      <c r="AL7090" s="309"/>
    </row>
    <row r="7091" spans="38:38">
      <c r="AL7091" s="309"/>
    </row>
    <row r="7092" spans="38:38">
      <c r="AL7092" s="309"/>
    </row>
    <row r="7093" spans="38:38">
      <c r="AL7093" s="309"/>
    </row>
    <row r="7094" spans="38:38">
      <c r="AL7094" s="309"/>
    </row>
    <row r="7095" spans="38:38">
      <c r="AL7095" s="309"/>
    </row>
    <row r="7096" spans="38:38">
      <c r="AL7096" s="309"/>
    </row>
    <row r="7097" spans="38:38">
      <c r="AL7097" s="309"/>
    </row>
    <row r="7098" spans="38:38">
      <c r="AL7098" s="309"/>
    </row>
    <row r="7099" spans="38:38">
      <c r="AL7099" s="309"/>
    </row>
    <row r="7100" spans="38:38">
      <c r="AL7100" s="309"/>
    </row>
    <row r="7101" spans="38:38">
      <c r="AL7101" s="309"/>
    </row>
    <row r="7102" spans="38:38">
      <c r="AL7102" s="309"/>
    </row>
    <row r="7103" spans="38:38">
      <c r="AL7103" s="309"/>
    </row>
    <row r="7104" spans="38:38">
      <c r="AL7104" s="309"/>
    </row>
    <row r="7105" spans="38:38">
      <c r="AL7105" s="309"/>
    </row>
    <row r="7106" spans="38:38">
      <c r="AL7106" s="309"/>
    </row>
    <row r="7107" spans="38:38">
      <c r="AL7107" s="309"/>
    </row>
    <row r="7108" spans="38:38">
      <c r="AL7108" s="309"/>
    </row>
    <row r="7109" spans="38:38">
      <c r="AL7109" s="309"/>
    </row>
    <row r="7110" spans="38:38">
      <c r="AL7110" s="309"/>
    </row>
    <row r="7111" spans="38:38">
      <c r="AL7111" s="309"/>
    </row>
    <row r="7112" spans="38:38">
      <c r="AL7112" s="309"/>
    </row>
    <row r="7113" spans="38:38">
      <c r="AL7113" s="309"/>
    </row>
    <row r="7114" spans="38:38">
      <c r="AL7114" s="309"/>
    </row>
    <row r="7115" spans="38:38">
      <c r="AL7115" s="309"/>
    </row>
    <row r="7116" spans="38:38">
      <c r="AL7116" s="309"/>
    </row>
    <row r="7117" spans="38:38">
      <c r="AL7117" s="309"/>
    </row>
    <row r="7118" spans="38:38">
      <c r="AL7118" s="309"/>
    </row>
    <row r="7119" spans="38:38">
      <c r="AL7119" s="309"/>
    </row>
    <row r="7120" spans="38:38">
      <c r="AL7120" s="309"/>
    </row>
    <row r="7121" spans="38:38">
      <c r="AL7121" s="309"/>
    </row>
    <row r="7122" spans="38:38">
      <c r="AL7122" s="309"/>
    </row>
    <row r="7123" spans="38:38">
      <c r="AL7123" s="309"/>
    </row>
    <row r="7124" spans="38:38">
      <c r="AL7124" s="309"/>
    </row>
    <row r="7125" spans="38:38">
      <c r="AL7125" s="309"/>
    </row>
    <row r="7126" spans="38:38">
      <c r="AL7126" s="309"/>
    </row>
    <row r="7127" spans="38:38">
      <c r="AL7127" s="309"/>
    </row>
    <row r="7128" spans="38:38">
      <c r="AL7128" s="309"/>
    </row>
    <row r="7129" spans="38:38">
      <c r="AL7129" s="309"/>
    </row>
    <row r="7130" spans="38:38">
      <c r="AL7130" s="309"/>
    </row>
    <row r="7131" spans="38:38">
      <c r="AL7131" s="309"/>
    </row>
    <row r="7132" spans="38:38">
      <c r="AL7132" s="309"/>
    </row>
    <row r="7133" spans="38:38">
      <c r="AL7133" s="309"/>
    </row>
    <row r="7134" spans="38:38">
      <c r="AL7134" s="309"/>
    </row>
    <row r="7135" spans="38:38">
      <c r="AL7135" s="309"/>
    </row>
    <row r="7136" spans="38:38">
      <c r="AL7136" s="309"/>
    </row>
    <row r="7137" spans="38:38">
      <c r="AL7137" s="309"/>
    </row>
    <row r="7138" spans="38:38">
      <c r="AL7138" s="309"/>
    </row>
    <row r="7139" spans="38:38">
      <c r="AL7139" s="309"/>
    </row>
    <row r="7140" spans="38:38">
      <c r="AL7140" s="309"/>
    </row>
    <row r="7141" spans="38:38">
      <c r="AL7141" s="309"/>
    </row>
    <row r="7142" spans="38:38">
      <c r="AL7142" s="309"/>
    </row>
    <row r="7143" spans="38:38">
      <c r="AL7143" s="309"/>
    </row>
    <row r="7144" spans="38:38">
      <c r="AL7144" s="309"/>
    </row>
    <row r="7145" spans="38:38">
      <c r="AL7145" s="309"/>
    </row>
    <row r="7146" spans="38:38">
      <c r="AL7146" s="309"/>
    </row>
    <row r="7147" spans="38:38">
      <c r="AL7147" s="309"/>
    </row>
    <row r="7148" spans="38:38">
      <c r="AL7148" s="309"/>
    </row>
    <row r="7149" spans="38:38">
      <c r="AL7149" s="309"/>
    </row>
    <row r="7150" spans="38:38">
      <c r="AL7150" s="309"/>
    </row>
    <row r="7151" spans="38:38">
      <c r="AL7151" s="309"/>
    </row>
    <row r="7152" spans="38:38">
      <c r="AL7152" s="309"/>
    </row>
    <row r="7153" spans="38:38">
      <c r="AL7153" s="309"/>
    </row>
    <row r="7154" spans="38:38">
      <c r="AL7154" s="309"/>
    </row>
    <row r="7155" spans="38:38">
      <c r="AL7155" s="309"/>
    </row>
    <row r="7156" spans="38:38">
      <c r="AL7156" s="309"/>
    </row>
    <row r="7157" spans="38:38">
      <c r="AL7157" s="309"/>
    </row>
    <row r="7158" spans="38:38">
      <c r="AL7158" s="309"/>
    </row>
    <row r="7159" spans="38:38">
      <c r="AL7159" s="309"/>
    </row>
    <row r="7160" spans="38:38">
      <c r="AL7160" s="309"/>
    </row>
    <row r="7161" spans="38:38">
      <c r="AL7161" s="309"/>
    </row>
    <row r="7162" spans="38:38">
      <c r="AL7162" s="309"/>
    </row>
    <row r="7163" spans="38:38">
      <c r="AL7163" s="309"/>
    </row>
    <row r="7164" spans="38:38">
      <c r="AL7164" s="309"/>
    </row>
    <row r="7165" spans="38:38">
      <c r="AL7165" s="309"/>
    </row>
    <row r="7166" spans="38:38">
      <c r="AL7166" s="309"/>
    </row>
    <row r="7167" spans="38:38">
      <c r="AL7167" s="309"/>
    </row>
    <row r="7168" spans="38:38">
      <c r="AL7168" s="309"/>
    </row>
    <row r="7169" spans="38:38">
      <c r="AL7169" s="309"/>
    </row>
    <row r="7170" spans="38:38">
      <c r="AL7170" s="309"/>
    </row>
    <row r="7171" spans="38:38">
      <c r="AL7171" s="309"/>
    </row>
    <row r="7172" spans="38:38">
      <c r="AL7172" s="309"/>
    </row>
    <row r="7173" spans="38:38">
      <c r="AL7173" s="309"/>
    </row>
    <row r="7174" spans="38:38">
      <c r="AL7174" s="309"/>
    </row>
    <row r="7175" spans="38:38">
      <c r="AL7175" s="309"/>
    </row>
    <row r="7176" spans="38:38">
      <c r="AL7176" s="309"/>
    </row>
    <row r="7177" spans="38:38">
      <c r="AL7177" s="309"/>
    </row>
    <row r="7178" spans="38:38">
      <c r="AL7178" s="309"/>
    </row>
    <row r="7179" spans="38:38">
      <c r="AL7179" s="309"/>
    </row>
    <row r="7180" spans="38:38">
      <c r="AL7180" s="309"/>
    </row>
    <row r="7181" spans="38:38">
      <c r="AL7181" s="309"/>
    </row>
    <row r="7182" spans="38:38">
      <c r="AL7182" s="309"/>
    </row>
    <row r="7183" spans="38:38">
      <c r="AL7183" s="309"/>
    </row>
    <row r="7184" spans="38:38">
      <c r="AL7184" s="309"/>
    </row>
    <row r="7185" spans="38:38">
      <c r="AL7185" s="309"/>
    </row>
    <row r="7186" spans="38:38">
      <c r="AL7186" s="309"/>
    </row>
    <row r="7187" spans="38:38">
      <c r="AL7187" s="309"/>
    </row>
    <row r="7188" spans="38:38">
      <c r="AL7188" s="309"/>
    </row>
    <row r="7189" spans="38:38">
      <c r="AL7189" s="309"/>
    </row>
    <row r="7190" spans="38:38">
      <c r="AL7190" s="309"/>
    </row>
    <row r="7191" spans="38:38">
      <c r="AL7191" s="309"/>
    </row>
    <row r="7192" spans="38:38">
      <c r="AL7192" s="309"/>
    </row>
    <row r="7193" spans="38:38">
      <c r="AL7193" s="309"/>
    </row>
    <row r="7194" spans="38:38">
      <c r="AL7194" s="309"/>
    </row>
    <row r="7195" spans="38:38">
      <c r="AL7195" s="309"/>
    </row>
    <row r="7196" spans="38:38">
      <c r="AL7196" s="309"/>
    </row>
    <row r="7197" spans="38:38">
      <c r="AL7197" s="309"/>
    </row>
    <row r="7198" spans="38:38">
      <c r="AL7198" s="309"/>
    </row>
    <row r="7199" spans="38:38">
      <c r="AL7199" s="309"/>
    </row>
    <row r="7200" spans="38:38">
      <c r="AL7200" s="309"/>
    </row>
    <row r="7201" spans="38:38">
      <c r="AL7201" s="309"/>
    </row>
    <row r="7202" spans="38:38">
      <c r="AL7202" s="309"/>
    </row>
    <row r="7203" spans="38:38">
      <c r="AL7203" s="309"/>
    </row>
    <row r="7204" spans="38:38">
      <c r="AL7204" s="309"/>
    </row>
    <row r="7205" spans="38:38">
      <c r="AL7205" s="309"/>
    </row>
    <row r="7206" spans="38:38">
      <c r="AL7206" s="309"/>
    </row>
    <row r="7207" spans="38:38">
      <c r="AL7207" s="309"/>
    </row>
    <row r="7208" spans="38:38">
      <c r="AL7208" s="309"/>
    </row>
    <row r="7209" spans="38:38">
      <c r="AL7209" s="309"/>
    </row>
    <row r="7210" spans="38:38">
      <c r="AL7210" s="309"/>
    </row>
    <row r="7211" spans="38:38">
      <c r="AL7211" s="309"/>
    </row>
    <row r="7212" spans="38:38">
      <c r="AL7212" s="309"/>
    </row>
    <row r="7213" spans="38:38">
      <c r="AL7213" s="309"/>
    </row>
    <row r="7214" spans="38:38">
      <c r="AL7214" s="309"/>
    </row>
    <row r="7215" spans="38:38">
      <c r="AL7215" s="309"/>
    </row>
    <row r="7216" spans="38:38">
      <c r="AL7216" s="309"/>
    </row>
    <row r="7217" spans="38:38">
      <c r="AL7217" s="309"/>
    </row>
    <row r="7218" spans="38:38">
      <c r="AL7218" s="309"/>
    </row>
    <row r="7219" spans="38:38">
      <c r="AL7219" s="309"/>
    </row>
    <row r="7220" spans="38:38">
      <c r="AL7220" s="309"/>
    </row>
    <row r="7221" spans="38:38">
      <c r="AL7221" s="309"/>
    </row>
    <row r="7222" spans="38:38">
      <c r="AL7222" s="309"/>
    </row>
    <row r="7223" spans="38:38">
      <c r="AL7223" s="309"/>
    </row>
    <row r="7224" spans="38:38">
      <c r="AL7224" s="309"/>
    </row>
    <row r="7225" spans="38:38">
      <c r="AL7225" s="309"/>
    </row>
    <row r="7226" spans="38:38">
      <c r="AL7226" s="309"/>
    </row>
    <row r="7227" spans="38:38">
      <c r="AL7227" s="309"/>
    </row>
    <row r="7228" spans="38:38">
      <c r="AL7228" s="309"/>
    </row>
    <row r="7229" spans="38:38">
      <c r="AL7229" s="309"/>
    </row>
    <row r="7230" spans="38:38">
      <c r="AL7230" s="309"/>
    </row>
    <row r="7231" spans="38:38">
      <c r="AL7231" s="309"/>
    </row>
    <row r="7232" spans="38:38">
      <c r="AL7232" s="309"/>
    </row>
    <row r="7233" spans="38:38">
      <c r="AL7233" s="309"/>
    </row>
    <row r="7234" spans="38:38">
      <c r="AL7234" s="309"/>
    </row>
    <row r="7235" spans="38:38">
      <c r="AL7235" s="309"/>
    </row>
    <row r="7236" spans="38:38">
      <c r="AL7236" s="309"/>
    </row>
    <row r="7237" spans="38:38">
      <c r="AL7237" s="309"/>
    </row>
    <row r="7238" spans="38:38">
      <c r="AL7238" s="309"/>
    </row>
    <row r="7239" spans="38:38">
      <c r="AL7239" s="309"/>
    </row>
    <row r="7240" spans="38:38">
      <c r="AL7240" s="309"/>
    </row>
    <row r="7241" spans="38:38">
      <c r="AL7241" s="309"/>
    </row>
    <row r="7242" spans="38:38">
      <c r="AL7242" s="309"/>
    </row>
    <row r="7243" spans="38:38">
      <c r="AL7243" s="309"/>
    </row>
    <row r="7244" spans="38:38">
      <c r="AL7244" s="309"/>
    </row>
    <row r="7245" spans="38:38">
      <c r="AL7245" s="309"/>
    </row>
    <row r="7246" spans="38:38">
      <c r="AL7246" s="309"/>
    </row>
    <row r="7247" spans="38:38">
      <c r="AL7247" s="309"/>
    </row>
    <row r="7248" spans="38:38">
      <c r="AL7248" s="309"/>
    </row>
    <row r="7249" spans="38:38">
      <c r="AL7249" s="309"/>
    </row>
    <row r="7250" spans="38:38">
      <c r="AL7250" s="309"/>
    </row>
    <row r="7251" spans="38:38">
      <c r="AL7251" s="309"/>
    </row>
    <row r="7252" spans="38:38">
      <c r="AL7252" s="309"/>
    </row>
    <row r="7253" spans="38:38">
      <c r="AL7253" s="309"/>
    </row>
    <row r="7254" spans="38:38">
      <c r="AL7254" s="309"/>
    </row>
    <row r="7255" spans="38:38">
      <c r="AL7255" s="309"/>
    </row>
    <row r="7256" spans="38:38">
      <c r="AL7256" s="309"/>
    </row>
    <row r="7257" spans="38:38">
      <c r="AL7257" s="309"/>
    </row>
    <row r="7258" spans="38:38">
      <c r="AL7258" s="309"/>
    </row>
    <row r="7259" spans="38:38">
      <c r="AL7259" s="309"/>
    </row>
    <row r="7260" spans="38:38">
      <c r="AL7260" s="309"/>
    </row>
    <row r="7261" spans="38:38">
      <c r="AL7261" s="309"/>
    </row>
    <row r="7262" spans="38:38">
      <c r="AL7262" s="309"/>
    </row>
    <row r="7263" spans="38:38">
      <c r="AL7263" s="309"/>
    </row>
    <row r="7264" spans="38:38">
      <c r="AL7264" s="309"/>
    </row>
    <row r="7265" spans="38:38">
      <c r="AL7265" s="309"/>
    </row>
    <row r="7266" spans="38:38">
      <c r="AL7266" s="309"/>
    </row>
    <row r="7267" spans="38:38">
      <c r="AL7267" s="309"/>
    </row>
    <row r="7268" spans="38:38">
      <c r="AL7268" s="309"/>
    </row>
    <row r="7269" spans="38:38">
      <c r="AL7269" s="309"/>
    </row>
    <row r="7270" spans="38:38">
      <c r="AL7270" s="309"/>
    </row>
    <row r="7271" spans="38:38">
      <c r="AL7271" s="309"/>
    </row>
    <row r="7272" spans="38:38">
      <c r="AL7272" s="309"/>
    </row>
    <row r="7273" spans="38:38">
      <c r="AL7273" s="309"/>
    </row>
    <row r="7274" spans="38:38">
      <c r="AL7274" s="309"/>
    </row>
    <row r="7275" spans="38:38">
      <c r="AL7275" s="309"/>
    </row>
    <row r="7276" spans="38:38">
      <c r="AL7276" s="309"/>
    </row>
    <row r="7277" spans="38:38">
      <c r="AL7277" s="309"/>
    </row>
    <row r="7278" spans="38:38">
      <c r="AL7278" s="309"/>
    </row>
    <row r="7279" spans="38:38">
      <c r="AL7279" s="309"/>
    </row>
    <row r="7280" spans="38:38">
      <c r="AL7280" s="309"/>
    </row>
    <row r="7281" spans="38:38">
      <c r="AL7281" s="309"/>
    </row>
    <row r="7282" spans="38:38">
      <c r="AL7282" s="309"/>
    </row>
    <row r="7283" spans="38:38">
      <c r="AL7283" s="309"/>
    </row>
    <row r="7284" spans="38:38">
      <c r="AL7284" s="309"/>
    </row>
    <row r="7285" spans="38:38">
      <c r="AL7285" s="309"/>
    </row>
    <row r="7286" spans="38:38">
      <c r="AL7286" s="309"/>
    </row>
    <row r="7287" spans="38:38">
      <c r="AL7287" s="309"/>
    </row>
    <row r="7288" spans="38:38">
      <c r="AL7288" s="309"/>
    </row>
    <row r="7289" spans="38:38">
      <c r="AL7289" s="309"/>
    </row>
    <row r="7290" spans="38:38">
      <c r="AL7290" s="309"/>
    </row>
    <row r="7291" spans="38:38">
      <c r="AL7291" s="309"/>
    </row>
    <row r="7292" spans="38:38">
      <c r="AL7292" s="309"/>
    </row>
    <row r="7293" spans="38:38">
      <c r="AL7293" s="309"/>
    </row>
    <row r="7294" spans="38:38">
      <c r="AL7294" s="309"/>
    </row>
    <row r="7295" spans="38:38">
      <c r="AL7295" s="309"/>
    </row>
    <row r="7296" spans="38:38">
      <c r="AL7296" s="309"/>
    </row>
    <row r="7297" spans="38:38">
      <c r="AL7297" s="309"/>
    </row>
    <row r="7298" spans="38:38">
      <c r="AL7298" s="309"/>
    </row>
    <row r="7299" spans="38:38">
      <c r="AL7299" s="309"/>
    </row>
    <row r="7300" spans="38:38">
      <c r="AL7300" s="309"/>
    </row>
    <row r="7301" spans="38:38">
      <c r="AL7301" s="309"/>
    </row>
    <row r="7302" spans="38:38">
      <c r="AL7302" s="309"/>
    </row>
    <row r="7303" spans="38:38">
      <c r="AL7303" s="309"/>
    </row>
    <row r="7304" spans="38:38">
      <c r="AL7304" s="309"/>
    </row>
    <row r="7305" spans="38:38">
      <c r="AL7305" s="309"/>
    </row>
    <row r="7306" spans="38:38">
      <c r="AL7306" s="309"/>
    </row>
    <row r="7307" spans="38:38">
      <c r="AL7307" s="309"/>
    </row>
    <row r="7308" spans="38:38">
      <c r="AL7308" s="309"/>
    </row>
    <row r="7309" spans="38:38">
      <c r="AL7309" s="309"/>
    </row>
    <row r="7310" spans="38:38">
      <c r="AL7310" s="309"/>
    </row>
    <row r="7311" spans="38:38">
      <c r="AL7311" s="309"/>
    </row>
    <row r="7312" spans="38:38">
      <c r="AL7312" s="309"/>
    </row>
    <row r="7313" spans="38:38">
      <c r="AL7313" s="309"/>
    </row>
    <row r="7314" spans="38:38">
      <c r="AL7314" s="309"/>
    </row>
    <row r="7315" spans="38:38">
      <c r="AL7315" s="309"/>
    </row>
    <row r="7316" spans="38:38">
      <c r="AL7316" s="309"/>
    </row>
    <row r="7317" spans="38:38">
      <c r="AL7317" s="309"/>
    </row>
    <row r="7318" spans="38:38">
      <c r="AL7318" s="309"/>
    </row>
    <row r="7319" spans="38:38">
      <c r="AL7319" s="309"/>
    </row>
    <row r="7320" spans="38:38">
      <c r="AL7320" s="309"/>
    </row>
    <row r="7321" spans="38:38">
      <c r="AL7321" s="309"/>
    </row>
    <row r="7322" spans="38:38">
      <c r="AL7322" s="309"/>
    </row>
    <row r="7323" spans="38:38">
      <c r="AL7323" s="309"/>
    </row>
    <row r="7324" spans="38:38">
      <c r="AL7324" s="309"/>
    </row>
    <row r="7325" spans="38:38">
      <c r="AL7325" s="309"/>
    </row>
    <row r="7326" spans="38:38">
      <c r="AL7326" s="309"/>
    </row>
    <row r="7327" spans="38:38">
      <c r="AL7327" s="309"/>
    </row>
    <row r="7328" spans="38:38">
      <c r="AL7328" s="309"/>
    </row>
    <row r="7329" spans="38:38">
      <c r="AL7329" s="309"/>
    </row>
    <row r="7330" spans="38:38">
      <c r="AL7330" s="309"/>
    </row>
    <row r="7331" spans="38:38">
      <c r="AL7331" s="309"/>
    </row>
    <row r="7332" spans="38:38">
      <c r="AL7332" s="309"/>
    </row>
    <row r="7333" spans="38:38">
      <c r="AL7333" s="309"/>
    </row>
    <row r="7334" spans="38:38">
      <c r="AL7334" s="309"/>
    </row>
    <row r="7335" spans="38:38">
      <c r="AL7335" s="309"/>
    </row>
    <row r="7336" spans="38:38">
      <c r="AL7336" s="309"/>
    </row>
    <row r="7337" spans="38:38">
      <c r="AL7337" s="309"/>
    </row>
    <row r="7338" spans="38:38">
      <c r="AL7338" s="309"/>
    </row>
    <row r="7339" spans="38:38">
      <c r="AL7339" s="309"/>
    </row>
    <row r="7340" spans="38:38">
      <c r="AL7340" s="309"/>
    </row>
    <row r="7341" spans="38:38">
      <c r="AL7341" s="309"/>
    </row>
    <row r="7342" spans="38:38">
      <c r="AL7342" s="309"/>
    </row>
    <row r="7343" spans="38:38">
      <c r="AL7343" s="309"/>
    </row>
    <row r="7344" spans="38:38">
      <c r="AL7344" s="309"/>
    </row>
    <row r="7345" spans="38:38">
      <c r="AL7345" s="309"/>
    </row>
    <row r="7346" spans="38:38">
      <c r="AL7346" s="309"/>
    </row>
    <row r="7347" spans="38:38">
      <c r="AL7347" s="309"/>
    </row>
    <row r="7348" spans="38:38">
      <c r="AL7348" s="309"/>
    </row>
    <row r="7349" spans="38:38">
      <c r="AL7349" s="309"/>
    </row>
    <row r="7350" spans="38:38">
      <c r="AL7350" s="309"/>
    </row>
    <row r="7351" spans="38:38">
      <c r="AL7351" s="309"/>
    </row>
    <row r="7352" spans="38:38">
      <c r="AL7352" s="309"/>
    </row>
    <row r="7353" spans="38:38">
      <c r="AL7353" s="309"/>
    </row>
    <row r="7354" spans="38:38">
      <c r="AL7354" s="309"/>
    </row>
    <row r="7355" spans="38:38">
      <c r="AL7355" s="309"/>
    </row>
    <row r="7356" spans="38:38">
      <c r="AL7356" s="309"/>
    </row>
    <row r="7357" spans="38:38">
      <c r="AL7357" s="309"/>
    </row>
    <row r="7358" spans="38:38">
      <c r="AL7358" s="309"/>
    </row>
    <row r="7359" spans="38:38">
      <c r="AL7359" s="309"/>
    </row>
    <row r="7360" spans="38:38">
      <c r="AL7360" s="309"/>
    </row>
    <row r="7361" spans="38:38">
      <c r="AL7361" s="309"/>
    </row>
    <row r="7362" spans="38:38">
      <c r="AL7362" s="309"/>
    </row>
    <row r="7363" spans="38:38">
      <c r="AL7363" s="309"/>
    </row>
    <row r="7364" spans="38:38">
      <c r="AL7364" s="309"/>
    </row>
    <row r="7365" spans="38:38">
      <c r="AL7365" s="309"/>
    </row>
    <row r="7366" spans="38:38">
      <c r="AL7366" s="309"/>
    </row>
    <row r="7367" spans="38:38">
      <c r="AL7367" s="309"/>
    </row>
    <row r="7368" spans="38:38">
      <c r="AL7368" s="309"/>
    </row>
    <row r="7369" spans="38:38">
      <c r="AL7369" s="309"/>
    </row>
    <row r="7370" spans="38:38">
      <c r="AL7370" s="309"/>
    </row>
    <row r="7371" spans="38:38">
      <c r="AL7371" s="309"/>
    </row>
    <row r="7372" spans="38:38">
      <c r="AL7372" s="309"/>
    </row>
    <row r="7373" spans="38:38">
      <c r="AL7373" s="309"/>
    </row>
    <row r="7374" spans="38:38">
      <c r="AL7374" s="309"/>
    </row>
    <row r="7375" spans="38:38">
      <c r="AL7375" s="309"/>
    </row>
    <row r="7376" spans="38:38">
      <c r="AL7376" s="309"/>
    </row>
    <row r="7377" spans="38:38">
      <c r="AL7377" s="309"/>
    </row>
    <row r="7378" spans="38:38">
      <c r="AL7378" s="309"/>
    </row>
    <row r="7379" spans="38:38">
      <c r="AL7379" s="309"/>
    </row>
    <row r="7380" spans="38:38">
      <c r="AL7380" s="309"/>
    </row>
    <row r="7381" spans="38:38">
      <c r="AL7381" s="309"/>
    </row>
    <row r="7382" spans="38:38">
      <c r="AL7382" s="309"/>
    </row>
    <row r="7383" spans="38:38">
      <c r="AL7383" s="309"/>
    </row>
    <row r="7384" spans="38:38">
      <c r="AL7384" s="309"/>
    </row>
    <row r="7385" spans="38:38">
      <c r="AL7385" s="309"/>
    </row>
    <row r="7386" spans="38:38">
      <c r="AL7386" s="309"/>
    </row>
    <row r="7387" spans="38:38">
      <c r="AL7387" s="309"/>
    </row>
    <row r="7388" spans="38:38">
      <c r="AL7388" s="309"/>
    </row>
    <row r="7389" spans="38:38">
      <c r="AL7389" s="309"/>
    </row>
    <row r="7390" spans="38:38">
      <c r="AL7390" s="309"/>
    </row>
    <row r="7391" spans="38:38">
      <c r="AL7391" s="309"/>
    </row>
    <row r="7392" spans="38:38">
      <c r="AL7392" s="309"/>
    </row>
    <row r="7393" spans="38:38">
      <c r="AL7393" s="309"/>
    </row>
    <row r="7394" spans="38:38">
      <c r="AL7394" s="309"/>
    </row>
    <row r="7395" spans="38:38">
      <c r="AL7395" s="309"/>
    </row>
    <row r="7396" spans="38:38">
      <c r="AL7396" s="309"/>
    </row>
    <row r="7397" spans="38:38">
      <c r="AL7397" s="309"/>
    </row>
    <row r="7398" spans="38:38">
      <c r="AL7398" s="309"/>
    </row>
    <row r="7399" spans="38:38">
      <c r="AL7399" s="309"/>
    </row>
    <row r="7400" spans="38:38">
      <c r="AL7400" s="309"/>
    </row>
    <row r="7401" spans="38:38">
      <c r="AL7401" s="309"/>
    </row>
    <row r="7402" spans="38:38">
      <c r="AL7402" s="309"/>
    </row>
    <row r="7403" spans="38:38">
      <c r="AL7403" s="309"/>
    </row>
    <row r="7404" spans="38:38">
      <c r="AL7404" s="309"/>
    </row>
    <row r="7405" spans="38:38">
      <c r="AL7405" s="309"/>
    </row>
    <row r="7406" spans="38:38">
      <c r="AL7406" s="309"/>
    </row>
    <row r="7407" spans="38:38">
      <c r="AL7407" s="309"/>
    </row>
    <row r="7408" spans="38:38">
      <c r="AL7408" s="309"/>
    </row>
    <row r="7409" spans="38:38">
      <c r="AL7409" s="309"/>
    </row>
    <row r="7410" spans="38:38">
      <c r="AL7410" s="309"/>
    </row>
    <row r="7411" spans="38:38">
      <c r="AL7411" s="309"/>
    </row>
    <row r="7412" spans="38:38">
      <c r="AL7412" s="309"/>
    </row>
    <row r="7413" spans="38:38">
      <c r="AL7413" s="309"/>
    </row>
    <row r="7414" spans="38:38">
      <c r="AL7414" s="309"/>
    </row>
    <row r="7415" spans="38:38">
      <c r="AL7415" s="309"/>
    </row>
    <row r="7416" spans="38:38">
      <c r="AL7416" s="309"/>
    </row>
    <row r="7417" spans="38:38">
      <c r="AL7417" s="309"/>
    </row>
    <row r="7418" spans="38:38">
      <c r="AL7418" s="309"/>
    </row>
    <row r="7419" spans="38:38">
      <c r="AL7419" s="309"/>
    </row>
    <row r="7420" spans="38:38">
      <c r="AL7420" s="309"/>
    </row>
    <row r="7421" spans="38:38">
      <c r="AL7421" s="309"/>
    </row>
    <row r="7422" spans="38:38">
      <c r="AL7422" s="309"/>
    </row>
    <row r="7423" spans="38:38">
      <c r="AL7423" s="309"/>
    </row>
    <row r="7424" spans="38:38">
      <c r="AL7424" s="309"/>
    </row>
    <row r="7425" spans="38:38">
      <c r="AL7425" s="309"/>
    </row>
    <row r="7426" spans="38:38">
      <c r="AL7426" s="309"/>
    </row>
    <row r="7427" spans="38:38">
      <c r="AL7427" s="309"/>
    </row>
    <row r="7428" spans="38:38">
      <c r="AL7428" s="309"/>
    </row>
    <row r="7429" spans="38:38">
      <c r="AL7429" s="309"/>
    </row>
    <row r="7430" spans="38:38">
      <c r="AL7430" s="309"/>
    </row>
    <row r="7431" spans="38:38">
      <c r="AL7431" s="309"/>
    </row>
    <row r="7432" spans="38:38">
      <c r="AL7432" s="309"/>
    </row>
    <row r="7433" spans="38:38">
      <c r="AL7433" s="309"/>
    </row>
    <row r="7434" spans="38:38">
      <c r="AL7434" s="309"/>
    </row>
    <row r="7435" spans="38:38">
      <c r="AL7435" s="309"/>
    </row>
    <row r="7436" spans="38:38">
      <c r="AL7436" s="309"/>
    </row>
    <row r="7437" spans="38:38">
      <c r="AL7437" s="309"/>
    </row>
    <row r="7438" spans="38:38">
      <c r="AL7438" s="309"/>
    </row>
    <row r="7439" spans="38:38">
      <c r="AL7439" s="309"/>
    </row>
    <row r="7440" spans="38:38">
      <c r="AL7440" s="309"/>
    </row>
    <row r="7441" spans="38:38">
      <c r="AL7441" s="309"/>
    </row>
    <row r="7442" spans="38:38">
      <c r="AL7442" s="309"/>
    </row>
    <row r="7443" spans="38:38">
      <c r="AL7443" s="309"/>
    </row>
    <row r="7444" spans="38:38">
      <c r="AL7444" s="309"/>
    </row>
    <row r="7445" spans="38:38">
      <c r="AL7445" s="309"/>
    </row>
    <row r="7446" spans="38:38">
      <c r="AL7446" s="309"/>
    </row>
    <row r="7447" spans="38:38">
      <c r="AL7447" s="309"/>
    </row>
    <row r="7448" spans="38:38">
      <c r="AL7448" s="309"/>
    </row>
    <row r="7449" spans="38:38">
      <c r="AL7449" s="309"/>
    </row>
    <row r="7450" spans="38:38">
      <c r="AL7450" s="309"/>
    </row>
    <row r="7451" spans="38:38">
      <c r="AL7451" s="309"/>
    </row>
    <row r="7452" spans="38:38">
      <c r="AL7452" s="309"/>
    </row>
    <row r="7453" spans="38:38">
      <c r="AL7453" s="309"/>
    </row>
    <row r="7454" spans="38:38">
      <c r="AL7454" s="309"/>
    </row>
    <row r="7455" spans="38:38">
      <c r="AL7455" s="309"/>
    </row>
    <row r="7456" spans="38:38">
      <c r="AL7456" s="309"/>
    </row>
    <row r="7457" spans="38:38">
      <c r="AL7457" s="309"/>
    </row>
    <row r="7458" spans="38:38">
      <c r="AL7458" s="309"/>
    </row>
    <row r="7459" spans="38:38">
      <c r="AL7459" s="309"/>
    </row>
    <row r="7460" spans="38:38">
      <c r="AL7460" s="309"/>
    </row>
    <row r="7461" spans="38:38">
      <c r="AL7461" s="309"/>
    </row>
    <row r="7462" spans="38:38">
      <c r="AL7462" s="309"/>
    </row>
    <row r="7463" spans="38:38">
      <c r="AL7463" s="309"/>
    </row>
    <row r="7464" spans="38:38">
      <c r="AL7464" s="309"/>
    </row>
    <row r="7465" spans="38:38">
      <c r="AL7465" s="309"/>
    </row>
    <row r="7466" spans="38:38">
      <c r="AL7466" s="309"/>
    </row>
    <row r="7467" spans="38:38">
      <c r="AL7467" s="309"/>
    </row>
    <row r="7468" spans="38:38">
      <c r="AL7468" s="309"/>
    </row>
    <row r="7469" spans="38:38">
      <c r="AL7469" s="309"/>
    </row>
    <row r="7470" spans="38:38">
      <c r="AL7470" s="309"/>
    </row>
    <row r="7471" spans="38:38">
      <c r="AL7471" s="309"/>
    </row>
    <row r="7472" spans="38:38">
      <c r="AL7472" s="309"/>
    </row>
    <row r="7473" spans="38:38">
      <c r="AL7473" s="309"/>
    </row>
    <row r="7474" spans="38:38">
      <c r="AL7474" s="309"/>
    </row>
    <row r="7475" spans="38:38">
      <c r="AL7475" s="309"/>
    </row>
    <row r="7476" spans="38:38">
      <c r="AL7476" s="309"/>
    </row>
    <row r="7477" spans="38:38">
      <c r="AL7477" s="309"/>
    </row>
    <row r="7478" spans="38:38">
      <c r="AL7478" s="309"/>
    </row>
    <row r="7479" spans="38:38">
      <c r="AL7479" s="309"/>
    </row>
    <row r="7480" spans="38:38">
      <c r="AL7480" s="309"/>
    </row>
    <row r="7481" spans="38:38">
      <c r="AL7481" s="309"/>
    </row>
    <row r="7482" spans="38:38">
      <c r="AL7482" s="309"/>
    </row>
    <row r="7483" spans="38:38">
      <c r="AL7483" s="309"/>
    </row>
    <row r="7484" spans="38:38">
      <c r="AL7484" s="309"/>
    </row>
    <row r="7485" spans="38:38">
      <c r="AL7485" s="309"/>
    </row>
    <row r="7486" spans="38:38">
      <c r="AL7486" s="309"/>
    </row>
    <row r="7487" spans="38:38">
      <c r="AL7487" s="309"/>
    </row>
    <row r="7488" spans="38:38">
      <c r="AL7488" s="309"/>
    </row>
    <row r="7489" spans="38:38">
      <c r="AL7489" s="309"/>
    </row>
    <row r="7490" spans="38:38">
      <c r="AL7490" s="309"/>
    </row>
    <row r="7491" spans="38:38">
      <c r="AL7491" s="309"/>
    </row>
    <row r="7492" spans="38:38">
      <c r="AL7492" s="309"/>
    </row>
    <row r="7493" spans="38:38">
      <c r="AL7493" s="309"/>
    </row>
    <row r="7494" spans="38:38">
      <c r="AL7494" s="309"/>
    </row>
    <row r="7495" spans="38:38">
      <c r="AL7495" s="309"/>
    </row>
    <row r="7496" spans="38:38">
      <c r="AL7496" s="309"/>
    </row>
    <row r="7497" spans="38:38">
      <c r="AL7497" s="309"/>
    </row>
    <row r="7498" spans="38:38">
      <c r="AL7498" s="309"/>
    </row>
    <row r="7499" spans="38:38">
      <c r="AL7499" s="309"/>
    </row>
    <row r="7500" spans="38:38">
      <c r="AL7500" s="309"/>
    </row>
    <row r="7501" spans="38:38">
      <c r="AL7501" s="309"/>
    </row>
    <row r="7502" spans="38:38">
      <c r="AL7502" s="309"/>
    </row>
    <row r="7503" spans="38:38">
      <c r="AL7503" s="309"/>
    </row>
    <row r="7504" spans="38:38">
      <c r="AL7504" s="309"/>
    </row>
    <row r="7505" spans="38:38">
      <c r="AL7505" s="309"/>
    </row>
    <row r="7506" spans="38:38">
      <c r="AL7506" s="309"/>
    </row>
    <row r="7507" spans="38:38">
      <c r="AL7507" s="309"/>
    </row>
    <row r="7508" spans="38:38">
      <c r="AL7508" s="309"/>
    </row>
    <row r="7509" spans="38:38">
      <c r="AL7509" s="309"/>
    </row>
    <row r="7510" spans="38:38">
      <c r="AL7510" s="309"/>
    </row>
    <row r="7511" spans="38:38">
      <c r="AL7511" s="309"/>
    </row>
    <row r="7512" spans="38:38">
      <c r="AL7512" s="309"/>
    </row>
    <row r="7513" spans="38:38">
      <c r="AL7513" s="309"/>
    </row>
    <row r="7514" spans="38:38">
      <c r="AL7514" s="309"/>
    </row>
    <row r="7515" spans="38:38">
      <c r="AL7515" s="309"/>
    </row>
    <row r="7516" spans="38:38">
      <c r="AL7516" s="309"/>
    </row>
    <row r="7517" spans="38:38">
      <c r="AL7517" s="309"/>
    </row>
    <row r="7518" spans="38:38">
      <c r="AL7518" s="309"/>
    </row>
    <row r="7519" spans="38:38">
      <c r="AL7519" s="309"/>
    </row>
    <row r="7520" spans="38:38">
      <c r="AL7520" s="309"/>
    </row>
    <row r="7521" spans="38:38">
      <c r="AL7521" s="309"/>
    </row>
    <row r="7522" spans="38:38">
      <c r="AL7522" s="309"/>
    </row>
    <row r="7523" spans="38:38">
      <c r="AL7523" s="309"/>
    </row>
    <row r="7524" spans="38:38">
      <c r="AL7524" s="309"/>
    </row>
    <row r="7525" spans="38:38">
      <c r="AL7525" s="309"/>
    </row>
    <row r="7526" spans="38:38">
      <c r="AL7526" s="309"/>
    </row>
    <row r="7527" spans="38:38">
      <c r="AL7527" s="309"/>
    </row>
    <row r="7528" spans="38:38">
      <c r="AL7528" s="309"/>
    </row>
    <row r="7529" spans="38:38">
      <c r="AL7529" s="309"/>
    </row>
    <row r="7530" spans="38:38">
      <c r="AL7530" s="309"/>
    </row>
    <row r="7531" spans="38:38">
      <c r="AL7531" s="309"/>
    </row>
    <row r="7532" spans="38:38">
      <c r="AL7532" s="309"/>
    </row>
    <row r="7533" spans="38:38">
      <c r="AL7533" s="309"/>
    </row>
    <row r="7534" spans="38:38">
      <c r="AL7534" s="309"/>
    </row>
    <row r="7535" spans="38:38">
      <c r="AL7535" s="309"/>
    </row>
    <row r="7536" spans="38:38">
      <c r="AL7536" s="309"/>
    </row>
    <row r="7537" spans="38:38">
      <c r="AL7537" s="309"/>
    </row>
    <row r="7538" spans="38:38">
      <c r="AL7538" s="309"/>
    </row>
    <row r="7539" spans="38:38">
      <c r="AL7539" s="309"/>
    </row>
    <row r="7540" spans="38:38">
      <c r="AL7540" s="309"/>
    </row>
    <row r="7541" spans="38:38">
      <c r="AL7541" s="309"/>
    </row>
    <row r="7542" spans="38:38">
      <c r="AL7542" s="309"/>
    </row>
    <row r="7543" spans="38:38">
      <c r="AL7543" s="309"/>
    </row>
    <row r="7544" spans="38:38">
      <c r="AL7544" s="309"/>
    </row>
    <row r="7545" spans="38:38">
      <c r="AL7545" s="309"/>
    </row>
    <row r="7546" spans="38:38">
      <c r="AL7546" s="309"/>
    </row>
    <row r="7547" spans="38:38">
      <c r="AL7547" s="309"/>
    </row>
    <row r="7548" spans="38:38">
      <c r="AL7548" s="309"/>
    </row>
    <row r="7549" spans="38:38">
      <c r="AL7549" s="309"/>
    </row>
    <row r="7550" spans="38:38">
      <c r="AL7550" s="309"/>
    </row>
    <row r="7551" spans="38:38">
      <c r="AL7551" s="309"/>
    </row>
    <row r="7552" spans="38:38">
      <c r="AL7552" s="309"/>
    </row>
    <row r="7553" spans="38:38">
      <c r="AL7553" s="309"/>
    </row>
    <row r="7554" spans="38:38">
      <c r="AL7554" s="309"/>
    </row>
    <row r="7555" spans="38:38">
      <c r="AL7555" s="309"/>
    </row>
    <row r="7556" spans="38:38">
      <c r="AL7556" s="309"/>
    </row>
    <row r="7557" spans="38:38">
      <c r="AL7557" s="309"/>
    </row>
    <row r="7558" spans="38:38">
      <c r="AL7558" s="309"/>
    </row>
    <row r="7559" spans="38:38">
      <c r="AL7559" s="309"/>
    </row>
    <row r="7560" spans="38:38">
      <c r="AL7560" s="309"/>
    </row>
    <row r="7561" spans="38:38">
      <c r="AL7561" s="309"/>
    </row>
    <row r="7562" spans="38:38">
      <c r="AL7562" s="309"/>
    </row>
    <row r="7563" spans="38:38">
      <c r="AL7563" s="309"/>
    </row>
    <row r="7564" spans="38:38">
      <c r="AL7564" s="309"/>
    </row>
    <row r="7565" spans="38:38">
      <c r="AL7565" s="309"/>
    </row>
    <row r="7566" spans="38:38">
      <c r="AL7566" s="309"/>
    </row>
    <row r="7567" spans="38:38">
      <c r="AL7567" s="309"/>
    </row>
    <row r="7568" spans="38:38">
      <c r="AL7568" s="309"/>
    </row>
    <row r="7569" spans="38:38">
      <c r="AL7569" s="309"/>
    </row>
    <row r="7570" spans="38:38">
      <c r="AL7570" s="309"/>
    </row>
    <row r="7571" spans="38:38">
      <c r="AL7571" s="309"/>
    </row>
    <row r="7572" spans="38:38">
      <c r="AL7572" s="309"/>
    </row>
    <row r="7573" spans="38:38">
      <c r="AL7573" s="309"/>
    </row>
    <row r="7574" spans="38:38">
      <c r="AL7574" s="309"/>
    </row>
    <row r="7575" spans="38:38">
      <c r="AL7575" s="309"/>
    </row>
    <row r="7576" spans="38:38">
      <c r="AL7576" s="309"/>
    </row>
    <row r="7577" spans="38:38">
      <c r="AL7577" s="309"/>
    </row>
    <row r="7578" spans="38:38">
      <c r="AL7578" s="309"/>
    </row>
    <row r="7579" spans="38:38">
      <c r="AL7579" s="309"/>
    </row>
    <row r="7580" spans="38:38">
      <c r="AL7580" s="309"/>
    </row>
    <row r="7581" spans="38:38">
      <c r="AL7581" s="309"/>
    </row>
    <row r="7582" spans="38:38">
      <c r="AL7582" s="309"/>
    </row>
    <row r="7583" spans="38:38">
      <c r="AL7583" s="309"/>
    </row>
    <row r="7584" spans="38:38">
      <c r="AL7584" s="309"/>
    </row>
    <row r="7585" spans="38:38">
      <c r="AL7585" s="309"/>
    </row>
    <row r="7586" spans="38:38">
      <c r="AL7586" s="309"/>
    </row>
    <row r="7587" spans="38:38">
      <c r="AL7587" s="309"/>
    </row>
    <row r="7588" spans="38:38">
      <c r="AL7588" s="309"/>
    </row>
    <row r="7589" spans="38:38">
      <c r="AL7589" s="309"/>
    </row>
    <row r="7590" spans="38:38">
      <c r="AL7590" s="309"/>
    </row>
    <row r="7591" spans="38:38">
      <c r="AL7591" s="309"/>
    </row>
    <row r="7592" spans="38:38">
      <c r="AL7592" s="309"/>
    </row>
    <row r="7593" spans="38:38">
      <c r="AL7593" s="309"/>
    </row>
    <row r="7594" spans="38:38">
      <c r="AL7594" s="309"/>
    </row>
    <row r="7595" spans="38:38">
      <c r="AL7595" s="309"/>
    </row>
    <row r="7596" spans="38:38">
      <c r="AL7596" s="309"/>
    </row>
    <row r="7597" spans="38:38">
      <c r="AL7597" s="309"/>
    </row>
    <row r="7598" spans="38:38">
      <c r="AL7598" s="309"/>
    </row>
    <row r="7599" spans="38:38">
      <c r="AL7599" s="309"/>
    </row>
    <row r="7600" spans="38:38">
      <c r="AL7600" s="309"/>
    </row>
    <row r="7601" spans="38:38">
      <c r="AL7601" s="309"/>
    </row>
    <row r="7602" spans="38:38">
      <c r="AL7602" s="309"/>
    </row>
    <row r="7603" spans="38:38">
      <c r="AL7603" s="309"/>
    </row>
    <row r="7604" spans="38:38">
      <c r="AL7604" s="309"/>
    </row>
    <row r="7605" spans="38:38">
      <c r="AL7605" s="309"/>
    </row>
    <row r="7606" spans="38:38">
      <c r="AL7606" s="309"/>
    </row>
    <row r="7607" spans="38:38">
      <c r="AL7607" s="309"/>
    </row>
    <row r="7608" spans="38:38">
      <c r="AL7608" s="309"/>
    </row>
    <row r="7609" spans="38:38">
      <c r="AL7609" s="309"/>
    </row>
    <row r="7610" spans="38:38">
      <c r="AL7610" s="309"/>
    </row>
    <row r="7611" spans="38:38">
      <c r="AL7611" s="309"/>
    </row>
    <row r="7612" spans="38:38">
      <c r="AL7612" s="309"/>
    </row>
    <row r="7613" spans="38:38">
      <c r="AL7613" s="309"/>
    </row>
    <row r="7614" spans="38:38">
      <c r="AL7614" s="309"/>
    </row>
    <row r="7615" spans="38:38">
      <c r="AL7615" s="309"/>
    </row>
    <row r="7616" spans="38:38">
      <c r="AL7616" s="309"/>
    </row>
    <row r="7617" spans="38:38">
      <c r="AL7617" s="309"/>
    </row>
    <row r="7618" spans="38:38">
      <c r="AL7618" s="309"/>
    </row>
    <row r="7619" spans="38:38">
      <c r="AL7619" s="309"/>
    </row>
    <row r="7620" spans="38:38">
      <c r="AL7620" s="309"/>
    </row>
    <row r="7621" spans="38:38">
      <c r="AL7621" s="309"/>
    </row>
    <row r="7622" spans="38:38">
      <c r="AL7622" s="309"/>
    </row>
    <row r="7623" spans="38:38">
      <c r="AL7623" s="309"/>
    </row>
    <row r="7624" spans="38:38">
      <c r="AL7624" s="309"/>
    </row>
    <row r="7625" spans="38:38">
      <c r="AL7625" s="309"/>
    </row>
    <row r="7626" spans="38:38">
      <c r="AL7626" s="309"/>
    </row>
    <row r="7627" spans="38:38">
      <c r="AL7627" s="309"/>
    </row>
    <row r="7628" spans="38:38">
      <c r="AL7628" s="309"/>
    </row>
    <row r="7629" spans="38:38">
      <c r="AL7629" s="309"/>
    </row>
    <row r="7630" spans="38:38">
      <c r="AL7630" s="309"/>
    </row>
    <row r="7631" spans="38:38">
      <c r="AL7631" s="309"/>
    </row>
    <row r="7632" spans="38:38">
      <c r="AL7632" s="309"/>
    </row>
    <row r="7633" spans="38:38">
      <c r="AL7633" s="309"/>
    </row>
    <row r="7634" spans="38:38">
      <c r="AL7634" s="309"/>
    </row>
    <row r="7635" spans="38:38">
      <c r="AL7635" s="309"/>
    </row>
    <row r="7636" spans="38:38">
      <c r="AL7636" s="309"/>
    </row>
    <row r="7637" spans="38:38">
      <c r="AL7637" s="309"/>
    </row>
    <row r="7638" spans="38:38">
      <c r="AL7638" s="309"/>
    </row>
    <row r="7639" spans="38:38">
      <c r="AL7639" s="309"/>
    </row>
    <row r="7640" spans="38:38">
      <c r="AL7640" s="309"/>
    </row>
    <row r="7641" spans="38:38">
      <c r="AL7641" s="309"/>
    </row>
    <row r="7642" spans="38:38">
      <c r="AL7642" s="309"/>
    </row>
    <row r="7643" spans="38:38">
      <c r="AL7643" s="309"/>
    </row>
    <row r="7644" spans="38:38">
      <c r="AL7644" s="309"/>
    </row>
    <row r="7645" spans="38:38">
      <c r="AL7645" s="309"/>
    </row>
    <row r="7646" spans="38:38">
      <c r="AL7646" s="309"/>
    </row>
    <row r="7647" spans="38:38">
      <c r="AL7647" s="309"/>
    </row>
    <row r="7648" spans="38:38">
      <c r="AL7648" s="309"/>
    </row>
    <row r="7649" spans="38:38">
      <c r="AL7649" s="309"/>
    </row>
    <row r="7650" spans="38:38">
      <c r="AL7650" s="309"/>
    </row>
    <row r="7651" spans="38:38">
      <c r="AL7651" s="309"/>
    </row>
    <row r="7652" spans="38:38">
      <c r="AL7652" s="309"/>
    </row>
    <row r="7653" spans="38:38">
      <c r="AL7653" s="309"/>
    </row>
    <row r="7654" spans="38:38">
      <c r="AL7654" s="309"/>
    </row>
    <row r="7655" spans="38:38">
      <c r="AL7655" s="309"/>
    </row>
    <row r="7656" spans="38:38">
      <c r="AL7656" s="309"/>
    </row>
    <row r="7657" spans="38:38">
      <c r="AL7657" s="309"/>
    </row>
    <row r="7658" spans="38:38">
      <c r="AL7658" s="309"/>
    </row>
    <row r="7659" spans="38:38">
      <c r="AL7659" s="309"/>
    </row>
    <row r="7660" spans="38:38">
      <c r="AL7660" s="309"/>
    </row>
    <row r="7661" spans="38:38">
      <c r="AL7661" s="309"/>
    </row>
    <row r="7662" spans="38:38">
      <c r="AL7662" s="309"/>
    </row>
    <row r="7663" spans="38:38">
      <c r="AL7663" s="309"/>
    </row>
    <row r="7664" spans="38:38">
      <c r="AL7664" s="309"/>
    </row>
    <row r="7665" spans="38:38">
      <c r="AL7665" s="309"/>
    </row>
    <row r="7666" spans="38:38">
      <c r="AL7666" s="309"/>
    </row>
    <row r="7667" spans="38:38">
      <c r="AL7667" s="309"/>
    </row>
    <row r="7668" spans="38:38">
      <c r="AL7668" s="309"/>
    </row>
    <row r="7669" spans="38:38">
      <c r="AL7669" s="309"/>
    </row>
    <row r="7670" spans="38:38">
      <c r="AL7670" s="309"/>
    </row>
    <row r="7671" spans="38:38">
      <c r="AL7671" s="309"/>
    </row>
    <row r="7672" spans="38:38">
      <c r="AL7672" s="309"/>
    </row>
    <row r="7673" spans="38:38">
      <c r="AL7673" s="309"/>
    </row>
    <row r="7674" spans="38:38">
      <c r="AL7674" s="309"/>
    </row>
    <row r="7675" spans="38:38">
      <c r="AL7675" s="309"/>
    </row>
    <row r="7676" spans="38:38">
      <c r="AL7676" s="309"/>
    </row>
    <row r="7677" spans="38:38">
      <c r="AL7677" s="309"/>
    </row>
    <row r="7678" spans="38:38">
      <c r="AL7678" s="309"/>
    </row>
    <row r="7679" spans="38:38">
      <c r="AL7679" s="309"/>
    </row>
    <row r="7680" spans="38:38">
      <c r="AL7680" s="309"/>
    </row>
    <row r="7681" spans="38:38">
      <c r="AL7681" s="309"/>
    </row>
    <row r="7682" spans="38:38">
      <c r="AL7682" s="309"/>
    </row>
    <row r="7683" spans="38:38">
      <c r="AL7683" s="309"/>
    </row>
    <row r="7684" spans="38:38">
      <c r="AL7684" s="309"/>
    </row>
    <row r="7685" spans="38:38">
      <c r="AL7685" s="309"/>
    </row>
    <row r="7686" spans="38:38">
      <c r="AL7686" s="309"/>
    </row>
    <row r="7687" spans="38:38">
      <c r="AL7687" s="309"/>
    </row>
    <row r="7688" spans="38:38">
      <c r="AL7688" s="309"/>
    </row>
    <row r="7689" spans="38:38">
      <c r="AL7689" s="309"/>
    </row>
    <row r="7690" spans="38:38">
      <c r="AL7690" s="309"/>
    </row>
    <row r="7691" spans="38:38">
      <c r="AL7691" s="309"/>
    </row>
    <row r="7692" spans="38:38">
      <c r="AL7692" s="309"/>
    </row>
    <row r="7693" spans="38:38">
      <c r="AL7693" s="309"/>
    </row>
    <row r="7694" spans="38:38">
      <c r="AL7694" s="309"/>
    </row>
    <row r="7695" spans="38:38">
      <c r="AL7695" s="309"/>
    </row>
    <row r="7696" spans="38:38">
      <c r="AL7696" s="309"/>
    </row>
    <row r="7697" spans="38:38">
      <c r="AL7697" s="309"/>
    </row>
    <row r="7698" spans="38:38">
      <c r="AL7698" s="309"/>
    </row>
    <row r="7699" spans="38:38">
      <c r="AL7699" s="309"/>
    </row>
    <row r="7700" spans="38:38">
      <c r="AL7700" s="309"/>
    </row>
    <row r="7701" spans="38:38">
      <c r="AL7701" s="309"/>
    </row>
    <row r="7702" spans="38:38">
      <c r="AL7702" s="309"/>
    </row>
    <row r="7703" spans="38:38">
      <c r="AL7703" s="309"/>
    </row>
    <row r="7704" spans="38:38">
      <c r="AL7704" s="309"/>
    </row>
    <row r="7705" spans="38:38">
      <c r="AL7705" s="309"/>
    </row>
    <row r="7706" spans="38:38">
      <c r="AL7706" s="309"/>
    </row>
    <row r="7707" spans="38:38">
      <c r="AL7707" s="309"/>
    </row>
    <row r="7708" spans="38:38">
      <c r="AL7708" s="309"/>
    </row>
    <row r="7709" spans="38:38">
      <c r="AL7709" s="309"/>
    </row>
    <row r="7710" spans="38:38">
      <c r="AL7710" s="309"/>
    </row>
    <row r="7711" spans="38:38">
      <c r="AL7711" s="309"/>
    </row>
    <row r="7712" spans="38:38">
      <c r="AL7712" s="309"/>
    </row>
    <row r="7713" spans="38:38">
      <c r="AL7713" s="309"/>
    </row>
    <row r="7714" spans="38:38">
      <c r="AL7714" s="309"/>
    </row>
    <row r="7715" spans="38:38">
      <c r="AL7715" s="309"/>
    </row>
    <row r="7716" spans="38:38">
      <c r="AL7716" s="309"/>
    </row>
    <row r="7717" spans="38:38">
      <c r="AL7717" s="309"/>
    </row>
    <row r="7718" spans="38:38">
      <c r="AL7718" s="309"/>
    </row>
    <row r="7719" spans="38:38">
      <c r="AL7719" s="309"/>
    </row>
    <row r="7720" spans="38:38">
      <c r="AL7720" s="309"/>
    </row>
    <row r="7721" spans="38:38">
      <c r="AL7721" s="309"/>
    </row>
    <row r="7722" spans="38:38">
      <c r="AL7722" s="309"/>
    </row>
    <row r="7723" spans="38:38">
      <c r="AL7723" s="309"/>
    </row>
    <row r="7724" spans="38:38">
      <c r="AL7724" s="309"/>
    </row>
    <row r="7725" spans="38:38">
      <c r="AL7725" s="309"/>
    </row>
    <row r="7726" spans="38:38">
      <c r="AL7726" s="309"/>
    </row>
    <row r="7727" spans="38:38">
      <c r="AL7727" s="309"/>
    </row>
    <row r="7728" spans="38:38">
      <c r="AL7728" s="309"/>
    </row>
    <row r="7729" spans="38:38">
      <c r="AL7729" s="309"/>
    </row>
    <row r="7730" spans="38:38">
      <c r="AL7730" s="309"/>
    </row>
    <row r="7731" spans="38:38">
      <c r="AL7731" s="309"/>
    </row>
    <row r="7732" spans="38:38">
      <c r="AL7732" s="309"/>
    </row>
    <row r="7733" spans="38:38">
      <c r="AL7733" s="309"/>
    </row>
    <row r="7734" spans="38:38">
      <c r="AL7734" s="309"/>
    </row>
    <row r="7735" spans="38:38">
      <c r="AL7735" s="309"/>
    </row>
    <row r="7736" spans="38:38">
      <c r="AL7736" s="309"/>
    </row>
    <row r="7737" spans="38:38">
      <c r="AL7737" s="309"/>
    </row>
    <row r="7738" spans="38:38">
      <c r="AL7738" s="309"/>
    </row>
    <row r="7739" spans="38:38">
      <c r="AL7739" s="309"/>
    </row>
    <row r="7740" spans="38:38">
      <c r="AL7740" s="309"/>
    </row>
    <row r="7741" spans="38:38">
      <c r="AL7741" s="309"/>
    </row>
    <row r="7742" spans="38:38">
      <c r="AL7742" s="309"/>
    </row>
    <row r="7743" spans="38:38">
      <c r="AL7743" s="309"/>
    </row>
    <row r="7744" spans="38:38">
      <c r="AL7744" s="309"/>
    </row>
    <row r="7745" spans="38:38">
      <c r="AL7745" s="309"/>
    </row>
    <row r="7746" spans="38:38">
      <c r="AL7746" s="309"/>
    </row>
    <row r="7747" spans="38:38">
      <c r="AL7747" s="309"/>
    </row>
    <row r="7748" spans="38:38">
      <c r="AL7748" s="309"/>
    </row>
    <row r="7749" spans="38:38">
      <c r="AL7749" s="309"/>
    </row>
    <row r="7750" spans="38:38">
      <c r="AL7750" s="309"/>
    </row>
    <row r="7751" spans="38:38">
      <c r="AL7751" s="309"/>
    </row>
    <row r="7752" spans="38:38">
      <c r="AL7752" s="309"/>
    </row>
    <row r="7753" spans="38:38">
      <c r="AL7753" s="309"/>
    </row>
    <row r="7754" spans="38:38">
      <c r="AL7754" s="309"/>
    </row>
    <row r="7755" spans="38:38">
      <c r="AL7755" s="309"/>
    </row>
    <row r="7756" spans="38:38">
      <c r="AL7756" s="309"/>
    </row>
    <row r="7757" spans="38:38">
      <c r="AL7757" s="309"/>
    </row>
    <row r="7758" spans="38:38">
      <c r="AL7758" s="309"/>
    </row>
    <row r="7759" spans="38:38">
      <c r="AL7759" s="309"/>
    </row>
    <row r="7760" spans="38:38">
      <c r="AL7760" s="309"/>
    </row>
    <row r="7761" spans="38:38">
      <c r="AL7761" s="309"/>
    </row>
    <row r="7762" spans="38:38">
      <c r="AL7762" s="309"/>
    </row>
    <row r="7763" spans="38:38">
      <c r="AL7763" s="309"/>
    </row>
    <row r="7764" spans="38:38">
      <c r="AL7764" s="309"/>
    </row>
    <row r="7765" spans="38:38">
      <c r="AL7765" s="309"/>
    </row>
    <row r="7766" spans="38:38">
      <c r="AL7766" s="309"/>
    </row>
    <row r="7767" spans="38:38">
      <c r="AL7767" s="309"/>
    </row>
    <row r="7768" spans="38:38">
      <c r="AL7768" s="309"/>
    </row>
    <row r="7769" spans="38:38">
      <c r="AL7769" s="309"/>
    </row>
    <row r="7770" spans="38:38">
      <c r="AL7770" s="309"/>
    </row>
    <row r="7771" spans="38:38">
      <c r="AL7771" s="309"/>
    </row>
    <row r="7772" spans="38:38">
      <c r="AL7772" s="309"/>
    </row>
    <row r="7773" spans="38:38">
      <c r="AL7773" s="309"/>
    </row>
    <row r="7774" spans="38:38">
      <c r="AL7774" s="309"/>
    </row>
    <row r="7775" spans="38:38">
      <c r="AL7775" s="309"/>
    </row>
    <row r="7776" spans="38:38">
      <c r="AL7776" s="309"/>
    </row>
    <row r="7777" spans="38:38">
      <c r="AL7777" s="309"/>
    </row>
    <row r="7778" spans="38:38">
      <c r="AL7778" s="309"/>
    </row>
    <row r="7779" spans="38:38">
      <c r="AL7779" s="309"/>
    </row>
    <row r="7780" spans="38:38">
      <c r="AL7780" s="309"/>
    </row>
    <row r="7781" spans="38:38">
      <c r="AL7781" s="309"/>
    </row>
    <row r="7782" spans="38:38">
      <c r="AL7782" s="309"/>
    </row>
    <row r="7783" spans="38:38">
      <c r="AL7783" s="309"/>
    </row>
    <row r="7784" spans="38:38">
      <c r="AL7784" s="309"/>
    </row>
    <row r="7785" spans="38:38">
      <c r="AL7785" s="309"/>
    </row>
    <row r="7786" spans="38:38">
      <c r="AL7786" s="309"/>
    </row>
    <row r="7787" spans="38:38">
      <c r="AL7787" s="309"/>
    </row>
    <row r="7788" spans="38:38">
      <c r="AL7788" s="309"/>
    </row>
    <row r="7789" spans="38:38">
      <c r="AL7789" s="309"/>
    </row>
    <row r="7790" spans="38:38">
      <c r="AL7790" s="309"/>
    </row>
    <row r="7791" spans="38:38">
      <c r="AL7791" s="309"/>
    </row>
    <row r="7792" spans="38:38">
      <c r="AL7792" s="309"/>
    </row>
    <row r="7793" spans="38:38">
      <c r="AL7793" s="309"/>
    </row>
    <row r="7794" spans="38:38">
      <c r="AL7794" s="309"/>
    </row>
    <row r="7795" spans="38:38">
      <c r="AL7795" s="309"/>
    </row>
    <row r="7796" spans="38:38">
      <c r="AL7796" s="309"/>
    </row>
    <row r="7797" spans="38:38">
      <c r="AL7797" s="309"/>
    </row>
    <row r="7798" spans="38:38">
      <c r="AL7798" s="309"/>
    </row>
    <row r="7799" spans="38:38">
      <c r="AL7799" s="309"/>
    </row>
    <row r="7800" spans="38:38">
      <c r="AL7800" s="309"/>
    </row>
    <row r="7801" spans="38:38">
      <c r="AL7801" s="309"/>
    </row>
    <row r="7802" spans="38:38">
      <c r="AL7802" s="309"/>
    </row>
    <row r="7803" spans="38:38">
      <c r="AL7803" s="309"/>
    </row>
    <row r="7804" spans="38:38">
      <c r="AL7804" s="309"/>
    </row>
    <row r="7805" spans="38:38">
      <c r="AL7805" s="309"/>
    </row>
    <row r="7806" spans="38:38">
      <c r="AL7806" s="309"/>
    </row>
    <row r="7807" spans="38:38">
      <c r="AL7807" s="309"/>
    </row>
    <row r="7808" spans="38:38">
      <c r="AL7808" s="309"/>
    </row>
    <row r="7809" spans="38:38">
      <c r="AL7809" s="309"/>
    </row>
    <row r="7810" spans="38:38">
      <c r="AL7810" s="309"/>
    </row>
    <row r="7811" spans="38:38">
      <c r="AL7811" s="309"/>
    </row>
    <row r="7812" spans="38:38">
      <c r="AL7812" s="309"/>
    </row>
    <row r="7813" spans="38:38">
      <c r="AL7813" s="309"/>
    </row>
    <row r="7814" spans="38:38">
      <c r="AL7814" s="309"/>
    </row>
    <row r="7815" spans="38:38">
      <c r="AL7815" s="309"/>
    </row>
    <row r="7816" spans="38:38">
      <c r="AL7816" s="309"/>
    </row>
    <row r="7817" spans="38:38">
      <c r="AL7817" s="309"/>
    </row>
    <row r="7818" spans="38:38">
      <c r="AL7818" s="309"/>
    </row>
    <row r="7819" spans="38:38">
      <c r="AL7819" s="309"/>
    </row>
    <row r="7820" spans="38:38">
      <c r="AL7820" s="309"/>
    </row>
    <row r="7821" spans="38:38">
      <c r="AL7821" s="309"/>
    </row>
    <row r="7822" spans="38:38">
      <c r="AL7822" s="309"/>
    </row>
    <row r="7823" spans="38:38">
      <c r="AL7823" s="309"/>
    </row>
    <row r="7824" spans="38:38">
      <c r="AL7824" s="309"/>
    </row>
    <row r="7825" spans="38:38">
      <c r="AL7825" s="309"/>
    </row>
    <row r="7826" spans="38:38">
      <c r="AL7826" s="309"/>
    </row>
    <row r="7827" spans="38:38">
      <c r="AL7827" s="309"/>
    </row>
    <row r="7828" spans="38:38">
      <c r="AL7828" s="309"/>
    </row>
    <row r="7829" spans="38:38">
      <c r="AL7829" s="309"/>
    </row>
    <row r="7830" spans="38:38">
      <c r="AL7830" s="309"/>
    </row>
    <row r="7831" spans="38:38">
      <c r="AL7831" s="309"/>
    </row>
    <row r="7832" spans="38:38">
      <c r="AL7832" s="309"/>
    </row>
    <row r="7833" spans="38:38">
      <c r="AL7833" s="309"/>
    </row>
    <row r="7834" spans="38:38">
      <c r="AL7834" s="309"/>
    </row>
    <row r="7835" spans="38:38">
      <c r="AL7835" s="309"/>
    </row>
    <row r="7836" spans="38:38">
      <c r="AL7836" s="309"/>
    </row>
    <row r="7837" spans="38:38">
      <c r="AL7837" s="309"/>
    </row>
    <row r="7838" spans="38:38">
      <c r="AL7838" s="309"/>
    </row>
    <row r="7839" spans="38:38">
      <c r="AL7839" s="309"/>
    </row>
    <row r="7840" spans="38:38">
      <c r="AL7840" s="309"/>
    </row>
    <row r="7841" spans="38:38">
      <c r="AL7841" s="309"/>
    </row>
    <row r="7842" spans="38:38">
      <c r="AL7842" s="309"/>
    </row>
    <row r="7843" spans="38:38">
      <c r="AL7843" s="309"/>
    </row>
    <row r="7844" spans="38:38">
      <c r="AL7844" s="309"/>
    </row>
    <row r="7845" spans="38:38">
      <c r="AL7845" s="309"/>
    </row>
    <row r="7846" spans="38:38">
      <c r="AL7846" s="309"/>
    </row>
    <row r="7847" spans="38:38">
      <c r="AL7847" s="309"/>
    </row>
    <row r="7848" spans="38:38">
      <c r="AL7848" s="309"/>
    </row>
    <row r="7849" spans="38:38">
      <c r="AL7849" s="309"/>
    </row>
    <row r="7850" spans="38:38">
      <c r="AL7850" s="309"/>
    </row>
    <row r="7851" spans="38:38">
      <c r="AL7851" s="309"/>
    </row>
    <row r="7852" spans="38:38">
      <c r="AL7852" s="309"/>
    </row>
    <row r="7853" spans="38:38">
      <c r="AL7853" s="309"/>
    </row>
    <row r="7854" spans="38:38">
      <c r="AL7854" s="309"/>
    </row>
    <row r="7855" spans="38:38">
      <c r="AL7855" s="309"/>
    </row>
    <row r="7856" spans="38:38">
      <c r="AL7856" s="309"/>
    </row>
    <row r="7857" spans="38:38">
      <c r="AL7857" s="309"/>
    </row>
    <row r="7858" spans="38:38">
      <c r="AL7858" s="309"/>
    </row>
    <row r="7859" spans="38:38">
      <c r="AL7859" s="309"/>
    </row>
    <row r="7860" spans="38:38">
      <c r="AL7860" s="309"/>
    </row>
    <row r="7861" spans="38:38">
      <c r="AL7861" s="309"/>
    </row>
    <row r="7862" spans="38:38">
      <c r="AL7862" s="309"/>
    </row>
    <row r="7863" spans="38:38">
      <c r="AL7863" s="309"/>
    </row>
    <row r="7864" spans="38:38">
      <c r="AL7864" s="309"/>
    </row>
    <row r="7865" spans="38:38">
      <c r="AL7865" s="309"/>
    </row>
    <row r="7866" spans="38:38">
      <c r="AL7866" s="309"/>
    </row>
    <row r="7867" spans="38:38">
      <c r="AL7867" s="309"/>
    </row>
    <row r="7868" spans="38:38">
      <c r="AL7868" s="309"/>
    </row>
    <row r="7869" spans="38:38">
      <c r="AL7869" s="309"/>
    </row>
    <row r="7870" spans="38:38">
      <c r="AL7870" s="309"/>
    </row>
    <row r="7871" spans="38:38">
      <c r="AL7871" s="309"/>
    </row>
    <row r="7872" spans="38:38">
      <c r="AL7872" s="309"/>
    </row>
    <row r="7873" spans="38:38">
      <c r="AL7873" s="309"/>
    </row>
    <row r="7874" spans="38:38">
      <c r="AL7874" s="309"/>
    </row>
    <row r="7875" spans="38:38">
      <c r="AL7875" s="309"/>
    </row>
    <row r="7876" spans="38:38">
      <c r="AL7876" s="309"/>
    </row>
    <row r="7877" spans="38:38">
      <c r="AL7877" s="309"/>
    </row>
    <row r="7878" spans="38:38">
      <c r="AL7878" s="309"/>
    </row>
    <row r="7879" spans="38:38">
      <c r="AL7879" s="309"/>
    </row>
    <row r="7880" spans="38:38">
      <c r="AL7880" s="309"/>
    </row>
    <row r="7881" spans="38:38">
      <c r="AL7881" s="309"/>
    </row>
    <row r="7882" spans="38:38">
      <c r="AL7882" s="309"/>
    </row>
    <row r="7883" spans="38:38">
      <c r="AL7883" s="309"/>
    </row>
    <row r="7884" spans="38:38">
      <c r="AL7884" s="309"/>
    </row>
    <row r="7885" spans="38:38">
      <c r="AL7885" s="309"/>
    </row>
    <row r="7886" spans="38:38">
      <c r="AL7886" s="309"/>
    </row>
    <row r="7887" spans="38:38">
      <c r="AL7887" s="309"/>
    </row>
    <row r="7888" spans="38:38">
      <c r="AL7888" s="309"/>
    </row>
    <row r="7889" spans="38:38">
      <c r="AL7889" s="309"/>
    </row>
    <row r="7890" spans="38:38">
      <c r="AL7890" s="309"/>
    </row>
    <row r="7891" spans="38:38">
      <c r="AL7891" s="309"/>
    </row>
    <row r="7892" spans="38:38">
      <c r="AL7892" s="309"/>
    </row>
    <row r="7893" spans="38:38">
      <c r="AL7893" s="309"/>
    </row>
    <row r="7894" spans="38:38">
      <c r="AL7894" s="309"/>
    </row>
    <row r="7895" spans="38:38">
      <c r="AL7895" s="309"/>
    </row>
    <row r="7896" spans="38:38">
      <c r="AL7896" s="309"/>
    </row>
    <row r="7897" spans="38:38">
      <c r="AL7897" s="309"/>
    </row>
    <row r="7898" spans="38:38">
      <c r="AL7898" s="309"/>
    </row>
    <row r="7899" spans="38:38">
      <c r="AL7899" s="309"/>
    </row>
    <row r="7900" spans="38:38">
      <c r="AL7900" s="309"/>
    </row>
    <row r="7901" spans="38:38">
      <c r="AL7901" s="309"/>
    </row>
    <row r="7902" spans="38:38">
      <c r="AL7902" s="309"/>
    </row>
    <row r="7903" spans="38:38">
      <c r="AL7903" s="309"/>
    </row>
    <row r="7904" spans="38:38">
      <c r="AL7904" s="309"/>
    </row>
    <row r="7905" spans="38:38">
      <c r="AL7905" s="309"/>
    </row>
    <row r="7906" spans="38:38">
      <c r="AL7906" s="309"/>
    </row>
    <row r="7907" spans="38:38">
      <c r="AL7907" s="309"/>
    </row>
    <row r="7908" spans="38:38">
      <c r="AL7908" s="309"/>
    </row>
    <row r="7909" spans="38:38">
      <c r="AL7909" s="309"/>
    </row>
    <row r="7910" spans="38:38">
      <c r="AL7910" s="309"/>
    </row>
    <row r="7911" spans="38:38">
      <c r="AL7911" s="309"/>
    </row>
    <row r="7912" spans="38:38">
      <c r="AL7912" s="309"/>
    </row>
    <row r="7913" spans="38:38">
      <c r="AL7913" s="309"/>
    </row>
    <row r="7914" spans="38:38">
      <c r="AL7914" s="309"/>
    </row>
    <row r="7915" spans="38:38">
      <c r="AL7915" s="309"/>
    </row>
    <row r="7916" spans="38:38">
      <c r="AL7916" s="309"/>
    </row>
    <row r="7917" spans="38:38">
      <c r="AL7917" s="309"/>
    </row>
    <row r="7918" spans="38:38">
      <c r="AL7918" s="309"/>
    </row>
    <row r="7919" spans="38:38">
      <c r="AL7919" s="309"/>
    </row>
    <row r="7920" spans="38:38">
      <c r="AL7920" s="309"/>
    </row>
    <row r="7921" spans="38:38">
      <c r="AL7921" s="309"/>
    </row>
    <row r="7922" spans="38:38">
      <c r="AL7922" s="309"/>
    </row>
    <row r="7923" spans="38:38">
      <c r="AL7923" s="309"/>
    </row>
    <row r="7924" spans="38:38">
      <c r="AL7924" s="309"/>
    </row>
    <row r="7925" spans="38:38">
      <c r="AL7925" s="309"/>
    </row>
    <row r="7926" spans="38:38">
      <c r="AL7926" s="309"/>
    </row>
    <row r="7927" spans="38:38">
      <c r="AL7927" s="309"/>
    </row>
    <row r="7928" spans="38:38">
      <c r="AL7928" s="309"/>
    </row>
    <row r="7929" spans="38:38">
      <c r="AL7929" s="309"/>
    </row>
    <row r="7930" spans="38:38">
      <c r="AL7930" s="309"/>
    </row>
    <row r="7931" spans="38:38">
      <c r="AL7931" s="309"/>
    </row>
    <row r="7932" spans="38:38">
      <c r="AL7932" s="309"/>
    </row>
    <row r="7933" spans="38:38">
      <c r="AL7933" s="309"/>
    </row>
    <row r="7934" spans="38:38">
      <c r="AL7934" s="309"/>
    </row>
    <row r="7935" spans="38:38">
      <c r="AL7935" s="309"/>
    </row>
    <row r="7936" spans="38:38">
      <c r="AL7936" s="309"/>
    </row>
    <row r="7937" spans="38:38">
      <c r="AL7937" s="309"/>
    </row>
    <row r="7938" spans="38:38">
      <c r="AL7938" s="309"/>
    </row>
    <row r="7939" spans="38:38">
      <c r="AL7939" s="309"/>
    </row>
    <row r="7940" spans="38:38">
      <c r="AL7940" s="309"/>
    </row>
    <row r="7941" spans="38:38">
      <c r="AL7941" s="309"/>
    </row>
    <row r="7942" spans="38:38">
      <c r="AL7942" s="309"/>
    </row>
    <row r="7943" spans="38:38">
      <c r="AL7943" s="309"/>
    </row>
    <row r="7944" spans="38:38">
      <c r="AL7944" s="309"/>
    </row>
    <row r="7945" spans="38:38">
      <c r="AL7945" s="309"/>
    </row>
    <row r="7946" spans="38:38">
      <c r="AL7946" s="309"/>
    </row>
    <row r="7947" spans="38:38">
      <c r="AL7947" s="309"/>
    </row>
    <row r="7948" spans="38:38">
      <c r="AL7948" s="309"/>
    </row>
    <row r="7949" spans="38:38">
      <c r="AL7949" s="309"/>
    </row>
    <row r="7950" spans="38:38">
      <c r="AL7950" s="309"/>
    </row>
    <row r="7951" spans="38:38">
      <c r="AL7951" s="309"/>
    </row>
    <row r="7952" spans="38:38">
      <c r="AL7952" s="309"/>
    </row>
    <row r="7953" spans="38:38">
      <c r="AL7953" s="309"/>
    </row>
    <row r="7954" spans="38:38">
      <c r="AL7954" s="309"/>
    </row>
    <row r="7955" spans="38:38">
      <c r="AL7955" s="309"/>
    </row>
    <row r="7956" spans="38:38">
      <c r="AL7956" s="309"/>
    </row>
    <row r="7957" spans="38:38">
      <c r="AL7957" s="309"/>
    </row>
    <row r="7958" spans="38:38">
      <c r="AL7958" s="309"/>
    </row>
    <row r="7959" spans="38:38">
      <c r="AL7959" s="309"/>
    </row>
    <row r="7960" spans="38:38">
      <c r="AL7960" s="309"/>
    </row>
    <row r="7961" spans="38:38">
      <c r="AL7961" s="309"/>
    </row>
    <row r="7962" spans="38:38">
      <c r="AL7962" s="309"/>
    </row>
    <row r="7963" spans="38:38">
      <c r="AL7963" s="309"/>
    </row>
    <row r="7964" spans="38:38">
      <c r="AL7964" s="309"/>
    </row>
    <row r="7965" spans="38:38">
      <c r="AL7965" s="309"/>
    </row>
    <row r="7966" spans="38:38">
      <c r="AL7966" s="309"/>
    </row>
    <row r="7967" spans="38:38">
      <c r="AL7967" s="309"/>
    </row>
    <row r="7968" spans="38:38">
      <c r="AL7968" s="309"/>
    </row>
    <row r="7969" spans="38:38">
      <c r="AL7969" s="309"/>
    </row>
    <row r="7970" spans="38:38">
      <c r="AL7970" s="309"/>
    </row>
    <row r="7971" spans="38:38">
      <c r="AL7971" s="309"/>
    </row>
    <row r="7972" spans="38:38">
      <c r="AL7972" s="309"/>
    </row>
    <row r="7973" spans="38:38">
      <c r="AL7973" s="309"/>
    </row>
    <row r="7974" spans="38:38">
      <c r="AL7974" s="309"/>
    </row>
    <row r="7975" spans="38:38">
      <c r="AL7975" s="309"/>
    </row>
    <row r="7976" spans="38:38">
      <c r="AL7976" s="309"/>
    </row>
    <row r="7977" spans="38:38">
      <c r="AL7977" s="309"/>
    </row>
    <row r="7978" spans="38:38">
      <c r="AL7978" s="309"/>
    </row>
    <row r="7979" spans="38:38">
      <c r="AL7979" s="309"/>
    </row>
    <row r="7980" spans="38:38">
      <c r="AL7980" s="309"/>
    </row>
    <row r="7981" spans="38:38">
      <c r="AL7981" s="309"/>
    </row>
    <row r="7982" spans="38:38">
      <c r="AL7982" s="309"/>
    </row>
    <row r="7983" spans="38:38">
      <c r="AL7983" s="309"/>
    </row>
    <row r="7984" spans="38:38">
      <c r="AL7984" s="309"/>
    </row>
    <row r="7985" spans="38:38">
      <c r="AL7985" s="309"/>
    </row>
    <row r="7986" spans="38:38">
      <c r="AL7986" s="309"/>
    </row>
    <row r="7987" spans="38:38">
      <c r="AL7987" s="309"/>
    </row>
    <row r="7988" spans="38:38">
      <c r="AL7988" s="309"/>
    </row>
    <row r="7989" spans="38:38">
      <c r="AL7989" s="309"/>
    </row>
    <row r="7990" spans="38:38">
      <c r="AL7990" s="309"/>
    </row>
    <row r="7991" spans="38:38">
      <c r="AL7991" s="309"/>
    </row>
    <row r="7992" spans="38:38">
      <c r="AL7992" s="309"/>
    </row>
    <row r="7993" spans="38:38">
      <c r="AL7993" s="309"/>
    </row>
    <row r="7994" spans="38:38">
      <c r="AL7994" s="309"/>
    </row>
    <row r="7995" spans="38:38">
      <c r="AL7995" s="309"/>
    </row>
    <row r="7996" spans="38:38">
      <c r="AL7996" s="309"/>
    </row>
    <row r="7997" spans="38:38">
      <c r="AL7997" s="309"/>
    </row>
    <row r="7998" spans="38:38">
      <c r="AL7998" s="309"/>
    </row>
    <row r="7999" spans="38:38">
      <c r="AL7999" s="309"/>
    </row>
    <row r="8000" spans="38:38">
      <c r="AL8000" s="309"/>
    </row>
    <row r="8001" spans="38:38">
      <c r="AL8001" s="309"/>
    </row>
    <row r="8002" spans="38:38">
      <c r="AL8002" s="309"/>
    </row>
    <row r="8003" spans="38:38">
      <c r="AL8003" s="309"/>
    </row>
    <row r="8004" spans="38:38">
      <c r="AL8004" s="309"/>
    </row>
    <row r="8005" spans="38:38">
      <c r="AL8005" s="309"/>
    </row>
    <row r="8006" spans="38:38">
      <c r="AL8006" s="309"/>
    </row>
    <row r="8007" spans="38:38">
      <c r="AL8007" s="309"/>
    </row>
    <row r="8008" spans="38:38">
      <c r="AL8008" s="309"/>
    </row>
    <row r="8009" spans="38:38">
      <c r="AL8009" s="309"/>
    </row>
    <row r="8010" spans="38:38">
      <c r="AL8010" s="309"/>
    </row>
    <row r="8011" spans="38:38">
      <c r="AL8011" s="309"/>
    </row>
    <row r="8012" spans="38:38">
      <c r="AL8012" s="309"/>
    </row>
    <row r="8013" spans="38:38">
      <c r="AL8013" s="309"/>
    </row>
    <row r="8014" spans="38:38">
      <c r="AL8014" s="309"/>
    </row>
    <row r="8015" spans="38:38">
      <c r="AL8015" s="309"/>
    </row>
    <row r="8016" spans="38:38">
      <c r="AL8016" s="309"/>
    </row>
    <row r="8017" spans="38:38">
      <c r="AL8017" s="309"/>
    </row>
    <row r="8018" spans="38:38">
      <c r="AL8018" s="309"/>
    </row>
    <row r="8019" spans="38:38">
      <c r="AL8019" s="309"/>
    </row>
    <row r="8020" spans="38:38">
      <c r="AL8020" s="309"/>
    </row>
    <row r="8021" spans="38:38">
      <c r="AL8021" s="309"/>
    </row>
    <row r="8022" spans="38:38">
      <c r="AL8022" s="309"/>
    </row>
    <row r="8023" spans="38:38">
      <c r="AL8023" s="309"/>
    </row>
    <row r="8024" spans="38:38">
      <c r="AL8024" s="309"/>
    </row>
    <row r="8025" spans="38:38">
      <c r="AL8025" s="309"/>
    </row>
    <row r="8026" spans="38:38">
      <c r="AL8026" s="309"/>
    </row>
    <row r="8027" spans="38:38">
      <c r="AL8027" s="309"/>
    </row>
    <row r="8028" spans="38:38">
      <c r="AL8028" s="309"/>
    </row>
    <row r="8029" spans="38:38">
      <c r="AL8029" s="309"/>
    </row>
    <row r="8030" spans="38:38">
      <c r="AL8030" s="309"/>
    </row>
    <row r="8031" spans="38:38">
      <c r="AL8031" s="309"/>
    </row>
    <row r="8032" spans="38:38">
      <c r="AL8032" s="309"/>
    </row>
    <row r="8033" spans="38:38">
      <c r="AL8033" s="309"/>
    </row>
    <row r="8034" spans="38:38">
      <c r="AL8034" s="309"/>
    </row>
    <row r="8035" spans="38:38">
      <c r="AL8035" s="309"/>
    </row>
    <row r="8036" spans="38:38">
      <c r="AL8036" s="309"/>
    </row>
    <row r="8037" spans="38:38">
      <c r="AL8037" s="309"/>
    </row>
    <row r="8038" spans="38:38">
      <c r="AL8038" s="309"/>
    </row>
    <row r="8039" spans="38:38">
      <c r="AL8039" s="309"/>
    </row>
    <row r="8040" spans="38:38">
      <c r="AL8040" s="309"/>
    </row>
    <row r="8041" spans="38:38">
      <c r="AL8041" s="309"/>
    </row>
    <row r="8042" spans="38:38">
      <c r="AL8042" s="309"/>
    </row>
    <row r="8043" spans="38:38">
      <c r="AL8043" s="309"/>
    </row>
    <row r="8044" spans="38:38">
      <c r="AL8044" s="309"/>
    </row>
    <row r="8045" spans="38:38">
      <c r="AL8045" s="309"/>
    </row>
    <row r="8046" spans="38:38">
      <c r="AL8046" s="309"/>
    </row>
    <row r="8047" spans="38:38">
      <c r="AL8047" s="309"/>
    </row>
    <row r="8048" spans="38:38">
      <c r="AL8048" s="309"/>
    </row>
    <row r="8049" spans="38:38">
      <c r="AL8049" s="309"/>
    </row>
    <row r="8050" spans="38:38">
      <c r="AL8050" s="309"/>
    </row>
    <row r="8051" spans="38:38">
      <c r="AL8051" s="309"/>
    </row>
    <row r="8052" spans="38:38">
      <c r="AL8052" s="309"/>
    </row>
    <row r="8053" spans="38:38">
      <c r="AL8053" s="309"/>
    </row>
    <row r="8054" spans="38:38">
      <c r="AL8054" s="309"/>
    </row>
    <row r="8055" spans="38:38">
      <c r="AL8055" s="309"/>
    </row>
    <row r="8056" spans="38:38">
      <c r="AL8056" s="309"/>
    </row>
    <row r="8057" spans="38:38">
      <c r="AL8057" s="309"/>
    </row>
    <row r="8058" spans="38:38">
      <c r="AL8058" s="309"/>
    </row>
    <row r="8059" spans="38:38">
      <c r="AL8059" s="309"/>
    </row>
    <row r="8060" spans="38:38">
      <c r="AL8060" s="309"/>
    </row>
    <row r="8061" spans="38:38">
      <c r="AL8061" s="309"/>
    </row>
    <row r="8062" spans="38:38">
      <c r="AL8062" s="309"/>
    </row>
    <row r="8063" spans="38:38">
      <c r="AL8063" s="309"/>
    </row>
    <row r="8064" spans="38:38">
      <c r="AL8064" s="309"/>
    </row>
    <row r="8065" spans="38:38">
      <c r="AL8065" s="309"/>
    </row>
    <row r="8066" spans="38:38">
      <c r="AL8066" s="309"/>
    </row>
    <row r="8067" spans="38:38">
      <c r="AL8067" s="309"/>
    </row>
    <row r="8068" spans="38:38">
      <c r="AL8068" s="309"/>
    </row>
    <row r="8069" spans="38:38">
      <c r="AL8069" s="309"/>
    </row>
    <row r="8070" spans="38:38">
      <c r="AL8070" s="309"/>
    </row>
    <row r="8071" spans="38:38">
      <c r="AL8071" s="309"/>
    </row>
    <row r="8072" spans="38:38">
      <c r="AL8072" s="309"/>
    </row>
    <row r="8073" spans="38:38">
      <c r="AL8073" s="309"/>
    </row>
    <row r="8074" spans="38:38">
      <c r="AL8074" s="309"/>
    </row>
    <row r="8075" spans="38:38">
      <c r="AL8075" s="309"/>
    </row>
    <row r="8076" spans="38:38">
      <c r="AL8076" s="309"/>
    </row>
    <row r="8077" spans="38:38">
      <c r="AL8077" s="309"/>
    </row>
    <row r="8078" spans="38:38">
      <c r="AL8078" s="309"/>
    </row>
    <row r="8079" spans="38:38">
      <c r="AL8079" s="309"/>
    </row>
    <row r="8080" spans="38:38">
      <c r="AL8080" s="309"/>
    </row>
    <row r="8081" spans="38:38">
      <c r="AL8081" s="309"/>
    </row>
    <row r="8082" spans="38:38">
      <c r="AL8082" s="309"/>
    </row>
    <row r="8083" spans="38:38">
      <c r="AL8083" s="309"/>
    </row>
    <row r="8084" spans="38:38">
      <c r="AL8084" s="309"/>
    </row>
    <row r="8085" spans="38:38">
      <c r="AL8085" s="309"/>
    </row>
    <row r="8086" spans="38:38">
      <c r="AL8086" s="309"/>
    </row>
    <row r="8087" spans="38:38">
      <c r="AL8087" s="309"/>
    </row>
    <row r="8088" spans="38:38">
      <c r="AL8088" s="309"/>
    </row>
    <row r="8089" spans="38:38">
      <c r="AL8089" s="309"/>
    </row>
    <row r="8090" spans="38:38">
      <c r="AL8090" s="309"/>
    </row>
    <row r="8091" spans="38:38">
      <c r="AL8091" s="309"/>
    </row>
    <row r="8092" spans="38:38">
      <c r="AL8092" s="309"/>
    </row>
    <row r="8093" spans="38:38">
      <c r="AL8093" s="309"/>
    </row>
    <row r="8094" spans="38:38">
      <c r="AL8094" s="309"/>
    </row>
    <row r="8095" spans="38:38">
      <c r="AL8095" s="309"/>
    </row>
    <row r="8096" spans="38:38">
      <c r="AL8096" s="309"/>
    </row>
    <row r="8097" spans="38:38">
      <c r="AL8097" s="309"/>
    </row>
    <row r="8098" spans="38:38">
      <c r="AL8098" s="309"/>
    </row>
    <row r="8099" spans="38:38">
      <c r="AL8099" s="309"/>
    </row>
    <row r="8100" spans="38:38">
      <c r="AL8100" s="309"/>
    </row>
    <row r="8101" spans="38:38">
      <c r="AL8101" s="309"/>
    </row>
    <row r="8102" spans="38:38">
      <c r="AL8102" s="309"/>
    </row>
    <row r="8103" spans="38:38">
      <c r="AL8103" s="309"/>
    </row>
    <row r="8104" spans="38:38">
      <c r="AL8104" s="309"/>
    </row>
    <row r="8105" spans="38:38">
      <c r="AL8105" s="309"/>
    </row>
    <row r="8106" spans="38:38">
      <c r="AL8106" s="309"/>
    </row>
    <row r="8107" spans="38:38">
      <c r="AL8107" s="309"/>
    </row>
    <row r="8108" spans="38:38">
      <c r="AL8108" s="309"/>
    </row>
    <row r="8109" spans="38:38">
      <c r="AL8109" s="309"/>
    </row>
    <row r="8110" spans="38:38">
      <c r="AL8110" s="309"/>
    </row>
    <row r="8111" spans="38:38">
      <c r="AL8111" s="309"/>
    </row>
    <row r="8112" spans="38:38">
      <c r="AL8112" s="309"/>
    </row>
    <row r="8113" spans="38:38">
      <c r="AL8113" s="309"/>
    </row>
    <row r="8114" spans="38:38">
      <c r="AL8114" s="309"/>
    </row>
    <row r="8115" spans="38:38">
      <c r="AL8115" s="309"/>
    </row>
    <row r="8116" spans="38:38">
      <c r="AL8116" s="309"/>
    </row>
    <row r="8117" spans="38:38">
      <c r="AL8117" s="309"/>
    </row>
    <row r="8118" spans="38:38">
      <c r="AL8118" s="309"/>
    </row>
    <row r="8119" spans="38:38">
      <c r="AL8119" s="309"/>
    </row>
    <row r="8120" spans="38:38">
      <c r="AL8120" s="309"/>
    </row>
    <row r="8121" spans="38:38">
      <c r="AL8121" s="309"/>
    </row>
    <row r="8122" spans="38:38">
      <c r="AL8122" s="309"/>
    </row>
    <row r="8123" spans="38:38">
      <c r="AL8123" s="309"/>
    </row>
    <row r="8124" spans="38:38">
      <c r="AL8124" s="309"/>
    </row>
    <row r="8125" spans="38:38">
      <c r="AL8125" s="309"/>
    </row>
    <row r="8126" spans="38:38">
      <c r="AL8126" s="309"/>
    </row>
    <row r="8127" spans="38:38">
      <c r="AL8127" s="309"/>
    </row>
    <row r="8128" spans="38:38">
      <c r="AL8128" s="309"/>
    </row>
    <row r="8129" spans="38:38">
      <c r="AL8129" s="309"/>
    </row>
    <row r="8130" spans="38:38">
      <c r="AL8130" s="309"/>
    </row>
    <row r="8131" spans="38:38">
      <c r="AL8131" s="309"/>
    </row>
    <row r="8132" spans="38:38">
      <c r="AL8132" s="309"/>
    </row>
    <row r="8133" spans="38:38">
      <c r="AL8133" s="309"/>
    </row>
    <row r="8134" spans="38:38">
      <c r="AL8134" s="309"/>
    </row>
    <row r="8135" spans="38:38">
      <c r="AL8135" s="309"/>
    </row>
    <row r="8136" spans="38:38">
      <c r="AL8136" s="309"/>
    </row>
    <row r="8137" spans="38:38">
      <c r="AL8137" s="309"/>
    </row>
    <row r="8138" spans="38:38">
      <c r="AL8138" s="309"/>
    </row>
    <row r="8139" spans="38:38">
      <c r="AL8139" s="309"/>
    </row>
    <row r="8140" spans="38:38">
      <c r="AL8140" s="309"/>
    </row>
    <row r="8141" spans="38:38">
      <c r="AL8141" s="309"/>
    </row>
    <row r="8142" spans="38:38">
      <c r="AL8142" s="309"/>
    </row>
    <row r="8143" spans="38:38">
      <c r="AL8143" s="309"/>
    </row>
    <row r="8144" spans="38:38">
      <c r="AL8144" s="309"/>
    </row>
    <row r="8145" spans="38:38">
      <c r="AL8145" s="309"/>
    </row>
    <row r="8146" spans="38:38">
      <c r="AL8146" s="309"/>
    </row>
    <row r="8147" spans="38:38">
      <c r="AL8147" s="309"/>
    </row>
    <row r="8148" spans="38:38">
      <c r="AL8148" s="309"/>
    </row>
    <row r="8149" spans="38:38">
      <c r="AL8149" s="309"/>
    </row>
    <row r="8150" spans="38:38">
      <c r="AL8150" s="309"/>
    </row>
    <row r="8151" spans="38:38">
      <c r="AL8151" s="309"/>
    </row>
    <row r="8152" spans="38:38">
      <c r="AL8152" s="309"/>
    </row>
    <row r="8153" spans="38:38">
      <c r="AL8153" s="309"/>
    </row>
    <row r="8154" spans="38:38">
      <c r="AL8154" s="309"/>
    </row>
    <row r="8155" spans="38:38">
      <c r="AL8155" s="309"/>
    </row>
    <row r="8156" spans="38:38">
      <c r="AL8156" s="309"/>
    </row>
    <row r="8157" spans="38:38">
      <c r="AL8157" s="309"/>
    </row>
    <row r="8158" spans="38:38">
      <c r="AL8158" s="309"/>
    </row>
    <row r="8159" spans="38:38">
      <c r="AL8159" s="309"/>
    </row>
    <row r="8160" spans="38:38">
      <c r="AL8160" s="309"/>
    </row>
    <row r="8161" spans="38:38">
      <c r="AL8161" s="309"/>
    </row>
    <row r="8162" spans="38:38">
      <c r="AL8162" s="309"/>
    </row>
    <row r="8163" spans="38:38">
      <c r="AL8163" s="309"/>
    </row>
    <row r="8164" spans="38:38">
      <c r="AL8164" s="309"/>
    </row>
    <row r="8165" spans="38:38">
      <c r="AL8165" s="309"/>
    </row>
    <row r="8166" spans="38:38">
      <c r="AL8166" s="309"/>
    </row>
    <row r="8167" spans="38:38">
      <c r="AL8167" s="309"/>
    </row>
    <row r="8168" spans="38:38">
      <c r="AL8168" s="309"/>
    </row>
    <row r="8169" spans="38:38">
      <c r="AL8169" s="309"/>
    </row>
    <row r="8170" spans="38:38">
      <c r="AL8170" s="309"/>
    </row>
    <row r="8171" spans="38:38">
      <c r="AL8171" s="309"/>
    </row>
    <row r="8172" spans="38:38">
      <c r="AL8172" s="309"/>
    </row>
    <row r="8173" spans="38:38">
      <c r="AL8173" s="309"/>
    </row>
    <row r="8174" spans="38:38">
      <c r="AL8174" s="309"/>
    </row>
    <row r="8175" spans="38:38">
      <c r="AL8175" s="309"/>
    </row>
    <row r="8176" spans="38:38">
      <c r="AL8176" s="309"/>
    </row>
    <row r="8177" spans="38:38">
      <c r="AL8177" s="309"/>
    </row>
    <row r="8178" spans="38:38">
      <c r="AL8178" s="309"/>
    </row>
    <row r="8179" spans="38:38">
      <c r="AL8179" s="309"/>
    </row>
    <row r="8180" spans="38:38">
      <c r="AL8180" s="309"/>
    </row>
    <row r="8181" spans="38:38">
      <c r="AL8181" s="309"/>
    </row>
    <row r="8182" spans="38:38">
      <c r="AL8182" s="309"/>
    </row>
    <row r="8183" spans="38:38">
      <c r="AL8183" s="309"/>
    </row>
    <row r="8184" spans="38:38">
      <c r="AL8184" s="309"/>
    </row>
    <row r="8185" spans="38:38">
      <c r="AL8185" s="309"/>
    </row>
    <row r="8186" spans="38:38">
      <c r="AL8186" s="309"/>
    </row>
    <row r="8187" spans="38:38">
      <c r="AL8187" s="309"/>
    </row>
    <row r="8188" spans="38:38">
      <c r="AL8188" s="309"/>
    </row>
    <row r="8189" spans="38:38">
      <c r="AL8189" s="309"/>
    </row>
    <row r="8190" spans="38:38">
      <c r="AL8190" s="309"/>
    </row>
    <row r="8191" spans="38:38">
      <c r="AL8191" s="309"/>
    </row>
    <row r="8192" spans="38:38">
      <c r="AL8192" s="309"/>
    </row>
    <row r="8193" spans="38:38">
      <c r="AL8193" s="309"/>
    </row>
    <row r="8194" spans="38:38">
      <c r="AL8194" s="309"/>
    </row>
    <row r="8195" spans="38:38">
      <c r="AL8195" s="309"/>
    </row>
    <row r="8196" spans="38:38">
      <c r="AL8196" s="309"/>
    </row>
    <row r="8197" spans="38:38">
      <c r="AL8197" s="309"/>
    </row>
    <row r="8198" spans="38:38">
      <c r="AL8198" s="309"/>
    </row>
    <row r="8199" spans="38:38">
      <c r="AL8199" s="309"/>
    </row>
    <row r="8200" spans="38:38">
      <c r="AL8200" s="309"/>
    </row>
    <row r="8201" spans="38:38">
      <c r="AL8201" s="309"/>
    </row>
    <row r="8202" spans="38:38">
      <c r="AL8202" s="309"/>
    </row>
    <row r="8203" spans="38:38">
      <c r="AL8203" s="309"/>
    </row>
    <row r="8204" spans="38:38">
      <c r="AL8204" s="309"/>
    </row>
    <row r="8205" spans="38:38">
      <c r="AL8205" s="309"/>
    </row>
    <row r="8206" spans="38:38">
      <c r="AL8206" s="309"/>
    </row>
    <row r="8207" spans="38:38">
      <c r="AL8207" s="309"/>
    </row>
    <row r="8208" spans="38:38">
      <c r="AL8208" s="309"/>
    </row>
    <row r="8209" spans="38:38">
      <c r="AL8209" s="309"/>
    </row>
    <row r="8210" spans="38:38">
      <c r="AL8210" s="309"/>
    </row>
    <row r="8211" spans="38:38">
      <c r="AL8211" s="309"/>
    </row>
    <row r="8212" spans="38:38">
      <c r="AL8212" s="309"/>
    </row>
    <row r="8213" spans="38:38">
      <c r="AL8213" s="309"/>
    </row>
    <row r="8214" spans="38:38">
      <c r="AL8214" s="309"/>
    </row>
    <row r="8215" spans="38:38">
      <c r="AL8215" s="309"/>
    </row>
    <row r="8216" spans="38:38">
      <c r="AL8216" s="309"/>
    </row>
    <row r="8217" spans="38:38">
      <c r="AL8217" s="309"/>
    </row>
    <row r="8218" spans="38:38">
      <c r="AL8218" s="309"/>
    </row>
    <row r="8219" spans="38:38">
      <c r="AL8219" s="309"/>
    </row>
    <row r="8220" spans="38:38">
      <c r="AL8220" s="309"/>
    </row>
    <row r="8221" spans="38:38">
      <c r="AL8221" s="309"/>
    </row>
    <row r="8222" spans="38:38">
      <c r="AL8222" s="309"/>
    </row>
    <row r="8223" spans="38:38">
      <c r="AL8223" s="309"/>
    </row>
    <row r="8224" spans="38:38">
      <c r="AL8224" s="309"/>
    </row>
    <row r="8225" spans="38:38">
      <c r="AL8225" s="309"/>
    </row>
    <row r="8226" spans="38:38">
      <c r="AL8226" s="309"/>
    </row>
    <row r="8227" spans="38:38">
      <c r="AL8227" s="309"/>
    </row>
    <row r="8228" spans="38:38">
      <c r="AL8228" s="309"/>
    </row>
    <row r="8229" spans="38:38">
      <c r="AL8229" s="309"/>
    </row>
    <row r="8230" spans="38:38">
      <c r="AL8230" s="309"/>
    </row>
    <row r="8231" spans="38:38">
      <c r="AL8231" s="309"/>
    </row>
    <row r="8232" spans="38:38">
      <c r="AL8232" s="309"/>
    </row>
    <row r="8233" spans="38:38">
      <c r="AL8233" s="309"/>
    </row>
    <row r="8234" spans="38:38">
      <c r="AL8234" s="309"/>
    </row>
    <row r="8235" spans="38:38">
      <c r="AL8235" s="309"/>
    </row>
    <row r="8236" spans="38:38">
      <c r="AL8236" s="309"/>
    </row>
    <row r="8237" spans="38:38">
      <c r="AL8237" s="309"/>
    </row>
    <row r="8238" spans="38:38">
      <c r="AL8238" s="309"/>
    </row>
    <row r="8239" spans="38:38">
      <c r="AL8239" s="309"/>
    </row>
    <row r="8240" spans="38:38">
      <c r="AL8240" s="309"/>
    </row>
    <row r="8241" spans="38:38">
      <c r="AL8241" s="309"/>
    </row>
    <row r="8242" spans="38:38">
      <c r="AL8242" s="309"/>
    </row>
    <row r="8243" spans="38:38">
      <c r="AL8243" s="309"/>
    </row>
    <row r="8244" spans="38:38">
      <c r="AL8244" s="309"/>
    </row>
    <row r="8245" spans="38:38">
      <c r="AL8245" s="309"/>
    </row>
    <row r="8246" spans="38:38">
      <c r="AL8246" s="309"/>
    </row>
    <row r="8247" spans="38:38">
      <c r="AL8247" s="309"/>
    </row>
    <row r="8248" spans="38:38">
      <c r="AL8248" s="309"/>
    </row>
    <row r="8249" spans="38:38">
      <c r="AL8249" s="309"/>
    </row>
    <row r="8250" spans="38:38">
      <c r="AL8250" s="309"/>
    </row>
    <row r="8251" spans="38:38">
      <c r="AL8251" s="309"/>
    </row>
    <row r="8252" spans="38:38">
      <c r="AL8252" s="309"/>
    </row>
    <row r="8253" spans="38:38">
      <c r="AL8253" s="309"/>
    </row>
    <row r="8254" spans="38:38">
      <c r="AL8254" s="309"/>
    </row>
    <row r="8255" spans="38:38">
      <c r="AL8255" s="309"/>
    </row>
    <row r="8256" spans="38:38">
      <c r="AL8256" s="309"/>
    </row>
    <row r="8257" spans="38:38">
      <c r="AL8257" s="309"/>
    </row>
    <row r="8258" spans="38:38">
      <c r="AL8258" s="309"/>
    </row>
    <row r="8259" spans="38:38">
      <c r="AL8259" s="309"/>
    </row>
    <row r="8260" spans="38:38">
      <c r="AL8260" s="309"/>
    </row>
    <row r="8261" spans="38:38">
      <c r="AL8261" s="309"/>
    </row>
    <row r="8262" spans="38:38">
      <c r="AL8262" s="309"/>
    </row>
    <row r="8263" spans="38:38">
      <c r="AL8263" s="309"/>
    </row>
    <row r="8264" spans="38:38">
      <c r="AL8264" s="309"/>
    </row>
    <row r="8265" spans="38:38">
      <c r="AL8265" s="309"/>
    </row>
    <row r="8266" spans="38:38">
      <c r="AL8266" s="309"/>
    </row>
    <row r="8267" spans="38:38">
      <c r="AL8267" s="309"/>
    </row>
    <row r="8268" spans="38:38">
      <c r="AL8268" s="309"/>
    </row>
    <row r="8269" spans="38:38">
      <c r="AL8269" s="309"/>
    </row>
    <row r="8270" spans="38:38">
      <c r="AL8270" s="309"/>
    </row>
    <row r="8271" spans="38:38">
      <c r="AL8271" s="309"/>
    </row>
    <row r="8272" spans="38:38">
      <c r="AL8272" s="309"/>
    </row>
    <row r="8273" spans="38:38">
      <c r="AL8273" s="309"/>
    </row>
    <row r="8274" spans="38:38">
      <c r="AL8274" s="309"/>
    </row>
    <row r="8275" spans="38:38">
      <c r="AL8275" s="309"/>
    </row>
    <row r="8276" spans="38:38">
      <c r="AL8276" s="309"/>
    </row>
    <row r="8277" spans="38:38">
      <c r="AL8277" s="309"/>
    </row>
    <row r="8278" spans="38:38">
      <c r="AL8278" s="309"/>
    </row>
    <row r="8279" spans="38:38">
      <c r="AL8279" s="309"/>
    </row>
    <row r="8280" spans="38:38">
      <c r="AL8280" s="309"/>
    </row>
    <row r="8281" spans="38:38">
      <c r="AL8281" s="309"/>
    </row>
    <row r="8282" spans="38:38">
      <c r="AL8282" s="309"/>
    </row>
    <row r="8283" spans="38:38">
      <c r="AL8283" s="309"/>
    </row>
    <row r="8284" spans="38:38">
      <c r="AL8284" s="309"/>
    </row>
    <row r="8285" spans="38:38">
      <c r="AL8285" s="309"/>
    </row>
    <row r="8286" spans="38:38">
      <c r="AL8286" s="309"/>
    </row>
    <row r="8287" spans="38:38">
      <c r="AL8287" s="309"/>
    </row>
    <row r="8288" spans="38:38">
      <c r="AL8288" s="309"/>
    </row>
    <row r="8289" spans="38:38">
      <c r="AL8289" s="309"/>
    </row>
    <row r="8290" spans="38:38">
      <c r="AL8290" s="309"/>
    </row>
    <row r="8291" spans="38:38">
      <c r="AL8291" s="309"/>
    </row>
    <row r="8292" spans="38:38">
      <c r="AL8292" s="309"/>
    </row>
    <row r="8293" spans="38:38">
      <c r="AL8293" s="309"/>
    </row>
    <row r="8294" spans="38:38">
      <c r="AL8294" s="309"/>
    </row>
    <row r="8295" spans="38:38">
      <c r="AL8295" s="309"/>
    </row>
    <row r="8296" spans="38:38">
      <c r="AL8296" s="309"/>
    </row>
    <row r="8297" spans="38:38">
      <c r="AL8297" s="309"/>
    </row>
    <row r="8298" spans="38:38">
      <c r="AL8298" s="309"/>
    </row>
    <row r="8299" spans="38:38">
      <c r="AL8299" s="309"/>
    </row>
    <row r="8300" spans="38:38">
      <c r="AL8300" s="309"/>
    </row>
    <row r="8301" spans="38:38">
      <c r="AL8301" s="309"/>
    </row>
    <row r="8302" spans="38:38">
      <c r="AL8302" s="309"/>
    </row>
    <row r="8303" spans="38:38">
      <c r="AL8303" s="309"/>
    </row>
    <row r="8304" spans="38:38">
      <c r="AL8304" s="309"/>
    </row>
    <row r="8305" spans="38:38">
      <c r="AL8305" s="309"/>
    </row>
    <row r="8306" spans="38:38">
      <c r="AL8306" s="309"/>
    </row>
    <row r="8307" spans="38:38">
      <c r="AL8307" s="309"/>
    </row>
    <row r="8308" spans="38:38">
      <c r="AL8308" s="309"/>
    </row>
    <row r="8309" spans="38:38">
      <c r="AL8309" s="309"/>
    </row>
    <row r="8310" spans="38:38">
      <c r="AL8310" s="309"/>
    </row>
    <row r="8311" spans="38:38">
      <c r="AL8311" s="309"/>
    </row>
    <row r="8312" spans="38:38">
      <c r="AL8312" s="309"/>
    </row>
    <row r="8313" spans="38:38">
      <c r="AL8313" s="309"/>
    </row>
    <row r="8314" spans="38:38">
      <c r="AL8314" s="309"/>
    </row>
    <row r="8315" spans="38:38">
      <c r="AL8315" s="309"/>
    </row>
    <row r="8316" spans="38:38">
      <c r="AL8316" s="309"/>
    </row>
    <row r="8317" spans="38:38">
      <c r="AL8317" s="309"/>
    </row>
    <row r="8318" spans="38:38">
      <c r="AL8318" s="309"/>
    </row>
    <row r="8319" spans="38:38">
      <c r="AL8319" s="309"/>
    </row>
    <row r="8320" spans="38:38">
      <c r="AL8320" s="309"/>
    </row>
    <row r="8321" spans="38:38">
      <c r="AL8321" s="309"/>
    </row>
    <row r="8322" spans="38:38">
      <c r="AL8322" s="309"/>
    </row>
    <row r="8323" spans="38:38">
      <c r="AL8323" s="309"/>
    </row>
    <row r="8324" spans="38:38">
      <c r="AL8324" s="309"/>
    </row>
    <row r="8325" spans="38:38">
      <c r="AL8325" s="309"/>
    </row>
    <row r="8326" spans="38:38">
      <c r="AL8326" s="309"/>
    </row>
    <row r="8327" spans="38:38">
      <c r="AL8327" s="309"/>
    </row>
    <row r="8328" spans="38:38">
      <c r="AL8328" s="309"/>
    </row>
    <row r="8329" spans="38:38">
      <c r="AL8329" s="309"/>
    </row>
    <row r="8330" spans="38:38">
      <c r="AL8330" s="309"/>
    </row>
    <row r="8331" spans="38:38">
      <c r="AL8331" s="309"/>
    </row>
    <row r="8332" spans="38:38">
      <c r="AL8332" s="309"/>
    </row>
    <row r="8333" spans="38:38">
      <c r="AL8333" s="309"/>
    </row>
    <row r="8334" spans="38:38">
      <c r="AL8334" s="309"/>
    </row>
    <row r="8335" spans="38:38">
      <c r="AL8335" s="309"/>
    </row>
    <row r="8336" spans="38:38">
      <c r="AL8336" s="309"/>
    </row>
    <row r="8337" spans="38:38">
      <c r="AL8337" s="309"/>
    </row>
    <row r="8338" spans="38:38">
      <c r="AL8338" s="309"/>
    </row>
    <row r="8339" spans="38:38">
      <c r="AL8339" s="309"/>
    </row>
    <row r="8340" spans="38:38">
      <c r="AL8340" s="309"/>
    </row>
    <row r="8341" spans="38:38">
      <c r="AL8341" s="309"/>
    </row>
    <row r="8342" spans="38:38">
      <c r="AL8342" s="309"/>
    </row>
    <row r="8343" spans="38:38">
      <c r="AL8343" s="309"/>
    </row>
    <row r="8344" spans="38:38">
      <c r="AL8344" s="309"/>
    </row>
    <row r="8345" spans="38:38">
      <c r="AL8345" s="309"/>
    </row>
    <row r="8346" spans="38:38">
      <c r="AL8346" s="309"/>
    </row>
    <row r="8347" spans="38:38">
      <c r="AL8347" s="309"/>
    </row>
    <row r="8348" spans="38:38">
      <c r="AL8348" s="309"/>
    </row>
    <row r="8349" spans="38:38">
      <c r="AL8349" s="309"/>
    </row>
    <row r="8350" spans="38:38">
      <c r="AL8350" s="309"/>
    </row>
    <row r="8351" spans="38:38">
      <c r="AL8351" s="309"/>
    </row>
    <row r="8352" spans="38:38">
      <c r="AL8352" s="309"/>
    </row>
    <row r="8353" spans="38:38">
      <c r="AL8353" s="309"/>
    </row>
    <row r="8354" spans="38:38">
      <c r="AL8354" s="309"/>
    </row>
    <row r="8355" spans="38:38">
      <c r="AL8355" s="309"/>
    </row>
    <row r="8356" spans="38:38">
      <c r="AL8356" s="309"/>
    </row>
    <row r="8357" spans="38:38">
      <c r="AL8357" s="309"/>
    </row>
    <row r="8358" spans="38:38">
      <c r="AL8358" s="309"/>
    </row>
    <row r="8359" spans="38:38">
      <c r="AL8359" s="309"/>
    </row>
    <row r="8360" spans="38:38">
      <c r="AL8360" s="309"/>
    </row>
    <row r="8361" spans="38:38">
      <c r="AL8361" s="309"/>
    </row>
    <row r="8362" spans="38:38">
      <c r="AL8362" s="309"/>
    </row>
    <row r="8363" spans="38:38">
      <c r="AL8363" s="309"/>
    </row>
    <row r="8364" spans="38:38">
      <c r="AL8364" s="309"/>
    </row>
    <row r="8365" spans="38:38">
      <c r="AL8365" s="309"/>
    </row>
    <row r="8366" spans="38:38">
      <c r="AL8366" s="309"/>
    </row>
    <row r="8367" spans="38:38">
      <c r="AL8367" s="309"/>
    </row>
    <row r="8368" spans="38:38">
      <c r="AL8368" s="309"/>
    </row>
    <row r="8369" spans="38:38">
      <c r="AL8369" s="309"/>
    </row>
    <row r="8370" spans="38:38">
      <c r="AL8370" s="309"/>
    </row>
    <row r="8371" spans="38:38">
      <c r="AL8371" s="309"/>
    </row>
    <row r="8372" spans="38:38">
      <c r="AL8372" s="309"/>
    </row>
    <row r="8373" spans="38:38">
      <c r="AL8373" s="309"/>
    </row>
    <row r="8374" spans="38:38">
      <c r="AL8374" s="309"/>
    </row>
    <row r="8375" spans="38:38">
      <c r="AL8375" s="309"/>
    </row>
    <row r="8376" spans="38:38">
      <c r="AL8376" s="309"/>
    </row>
    <row r="8377" spans="38:38">
      <c r="AL8377" s="309"/>
    </row>
    <row r="8378" spans="38:38">
      <c r="AL8378" s="309"/>
    </row>
    <row r="8379" spans="38:38">
      <c r="AL8379" s="309"/>
    </row>
    <row r="8380" spans="38:38">
      <c r="AL8380" s="309"/>
    </row>
    <row r="8381" spans="38:38">
      <c r="AL8381" s="309"/>
    </row>
    <row r="8382" spans="38:38">
      <c r="AL8382" s="309"/>
    </row>
    <row r="8383" spans="38:38">
      <c r="AL8383" s="309"/>
    </row>
    <row r="8384" spans="38:38">
      <c r="AL8384" s="309"/>
    </row>
    <row r="8385" spans="38:38">
      <c r="AL8385" s="309"/>
    </row>
    <row r="8386" spans="38:38">
      <c r="AL8386" s="309"/>
    </row>
    <row r="8387" spans="38:38">
      <c r="AL8387" s="309"/>
    </row>
    <row r="8388" spans="38:38">
      <c r="AL8388" s="309"/>
    </row>
    <row r="8389" spans="38:38">
      <c r="AL8389" s="309"/>
    </row>
    <row r="8390" spans="38:38">
      <c r="AL8390" s="309"/>
    </row>
    <row r="8391" spans="38:38">
      <c r="AL8391" s="309"/>
    </row>
    <row r="8392" spans="38:38">
      <c r="AL8392" s="309"/>
    </row>
    <row r="8393" spans="38:38">
      <c r="AL8393" s="309"/>
    </row>
    <row r="8394" spans="38:38">
      <c r="AL8394" s="309"/>
    </row>
    <row r="8395" spans="38:38">
      <c r="AL8395" s="309"/>
    </row>
    <row r="8396" spans="38:38">
      <c r="AL8396" s="309"/>
    </row>
    <row r="8397" spans="38:38">
      <c r="AL8397" s="309"/>
    </row>
    <row r="8398" spans="38:38">
      <c r="AL8398" s="309"/>
    </row>
    <row r="8399" spans="38:38">
      <c r="AL8399" s="309"/>
    </row>
    <row r="8400" spans="38:38">
      <c r="AL8400" s="309"/>
    </row>
    <row r="8401" spans="38:38">
      <c r="AL8401" s="309"/>
    </row>
    <row r="8402" spans="38:38">
      <c r="AL8402" s="309"/>
    </row>
    <row r="8403" spans="38:38">
      <c r="AL8403" s="309"/>
    </row>
    <row r="8404" spans="38:38">
      <c r="AL8404" s="309"/>
    </row>
    <row r="8405" spans="38:38">
      <c r="AL8405" s="309"/>
    </row>
    <row r="8406" spans="38:38">
      <c r="AL8406" s="309"/>
    </row>
    <row r="8407" spans="38:38">
      <c r="AL8407" s="309"/>
    </row>
    <row r="8408" spans="38:38">
      <c r="AL8408" s="309"/>
    </row>
    <row r="8409" spans="38:38">
      <c r="AL8409" s="309"/>
    </row>
    <row r="8410" spans="38:38">
      <c r="AL8410" s="309"/>
    </row>
    <row r="8411" spans="38:38">
      <c r="AL8411" s="309"/>
    </row>
    <row r="8412" spans="38:38">
      <c r="AL8412" s="309"/>
    </row>
    <row r="8413" spans="38:38">
      <c r="AL8413" s="309"/>
    </row>
    <row r="8414" spans="38:38">
      <c r="AL8414" s="309"/>
    </row>
    <row r="8415" spans="38:38">
      <c r="AL8415" s="309"/>
    </row>
    <row r="8416" spans="38:38">
      <c r="AL8416" s="309"/>
    </row>
    <row r="8417" spans="38:38">
      <c r="AL8417" s="309"/>
    </row>
    <row r="8418" spans="38:38">
      <c r="AL8418" s="309"/>
    </row>
    <row r="8419" spans="38:38">
      <c r="AL8419" s="309"/>
    </row>
    <row r="8420" spans="38:38">
      <c r="AL8420" s="309"/>
    </row>
    <row r="8421" spans="38:38">
      <c r="AL8421" s="309"/>
    </row>
    <row r="8422" spans="38:38">
      <c r="AL8422" s="309"/>
    </row>
    <row r="8423" spans="38:38">
      <c r="AL8423" s="309"/>
    </row>
    <row r="8424" spans="38:38">
      <c r="AL8424" s="309"/>
    </row>
    <row r="8425" spans="38:38">
      <c r="AL8425" s="309"/>
    </row>
    <row r="8426" spans="38:38">
      <c r="AL8426" s="309"/>
    </row>
    <row r="8427" spans="38:38">
      <c r="AL8427" s="309"/>
    </row>
    <row r="8428" spans="38:38">
      <c r="AL8428" s="309"/>
    </row>
    <row r="8429" spans="38:38">
      <c r="AL8429" s="309"/>
    </row>
    <row r="8430" spans="38:38">
      <c r="AL8430" s="309"/>
    </row>
    <row r="8431" spans="38:38">
      <c r="AL8431" s="309"/>
    </row>
    <row r="8432" spans="38:38">
      <c r="AL8432" s="309"/>
    </row>
    <row r="8433" spans="38:38">
      <c r="AL8433" s="309"/>
    </row>
    <row r="8434" spans="38:38">
      <c r="AL8434" s="309"/>
    </row>
    <row r="8435" spans="38:38">
      <c r="AL8435" s="309"/>
    </row>
    <row r="8436" spans="38:38">
      <c r="AL8436" s="309"/>
    </row>
    <row r="8437" spans="38:38">
      <c r="AL8437" s="309"/>
    </row>
    <row r="8438" spans="38:38">
      <c r="AL8438" s="309"/>
    </row>
    <row r="8439" spans="38:38">
      <c r="AL8439" s="309"/>
    </row>
    <row r="8440" spans="38:38">
      <c r="AL8440" s="309"/>
    </row>
    <row r="8441" spans="38:38">
      <c r="AL8441" s="309"/>
    </row>
    <row r="8442" spans="38:38">
      <c r="AL8442" s="309"/>
    </row>
    <row r="8443" spans="38:38">
      <c r="AL8443" s="309"/>
    </row>
    <row r="8444" spans="38:38">
      <c r="AL8444" s="309"/>
    </row>
    <row r="8445" spans="38:38">
      <c r="AL8445" s="309"/>
    </row>
    <row r="8446" spans="38:38">
      <c r="AL8446" s="309"/>
    </row>
    <row r="8447" spans="38:38">
      <c r="AL8447" s="309"/>
    </row>
    <row r="8448" spans="38:38">
      <c r="AL8448" s="309"/>
    </row>
    <row r="8449" spans="38:38">
      <c r="AL8449" s="309"/>
    </row>
    <row r="8450" spans="38:38">
      <c r="AL8450" s="309"/>
    </row>
    <row r="8451" spans="38:38">
      <c r="AL8451" s="309"/>
    </row>
    <row r="8452" spans="38:38">
      <c r="AL8452" s="309"/>
    </row>
    <row r="8453" spans="38:38">
      <c r="AL8453" s="309"/>
    </row>
    <row r="8454" spans="38:38">
      <c r="AL8454" s="309"/>
    </row>
    <row r="8455" spans="38:38">
      <c r="AL8455" s="309"/>
    </row>
    <row r="8456" spans="38:38">
      <c r="AL8456" s="309"/>
    </row>
    <row r="8457" spans="38:38">
      <c r="AL8457" s="309"/>
    </row>
    <row r="8458" spans="38:38">
      <c r="AL8458" s="309"/>
    </row>
    <row r="8459" spans="38:38">
      <c r="AL8459" s="309"/>
    </row>
    <row r="8460" spans="38:38">
      <c r="AL8460" s="309"/>
    </row>
    <row r="8461" spans="38:38">
      <c r="AL8461" s="309"/>
    </row>
    <row r="8462" spans="38:38">
      <c r="AL8462" s="309"/>
    </row>
    <row r="8463" spans="38:38">
      <c r="AL8463" s="309"/>
    </row>
    <row r="8464" spans="38:38">
      <c r="AL8464" s="309"/>
    </row>
    <row r="8465" spans="38:38">
      <c r="AL8465" s="309"/>
    </row>
    <row r="8466" spans="38:38">
      <c r="AL8466" s="309"/>
    </row>
    <row r="8467" spans="38:38">
      <c r="AL8467" s="309"/>
    </row>
    <row r="8468" spans="38:38">
      <c r="AL8468" s="309"/>
    </row>
    <row r="8469" spans="38:38">
      <c r="AL8469" s="309"/>
    </row>
    <row r="8470" spans="38:38">
      <c r="AL8470" s="309"/>
    </row>
    <row r="8471" spans="38:38">
      <c r="AL8471" s="309"/>
    </row>
    <row r="8472" spans="38:38">
      <c r="AL8472" s="309"/>
    </row>
    <row r="8473" spans="38:38">
      <c r="AL8473" s="309"/>
    </row>
    <row r="8474" spans="38:38">
      <c r="AL8474" s="309"/>
    </row>
    <row r="8475" spans="38:38">
      <c r="AL8475" s="309"/>
    </row>
    <row r="8476" spans="38:38">
      <c r="AL8476" s="309"/>
    </row>
    <row r="8477" spans="38:38">
      <c r="AL8477" s="309"/>
    </row>
    <row r="8478" spans="38:38">
      <c r="AL8478" s="309"/>
    </row>
    <row r="8479" spans="38:38">
      <c r="AL8479" s="309"/>
    </row>
    <row r="8480" spans="38:38">
      <c r="AL8480" s="309"/>
    </row>
    <row r="8481" spans="38:38">
      <c r="AL8481" s="309"/>
    </row>
    <row r="8482" spans="38:38">
      <c r="AL8482" s="309"/>
    </row>
    <row r="8483" spans="38:38">
      <c r="AL8483" s="309"/>
    </row>
    <row r="8484" spans="38:38">
      <c r="AL8484" s="309"/>
    </row>
    <row r="8485" spans="38:38">
      <c r="AL8485" s="309"/>
    </row>
    <row r="8486" spans="38:38">
      <c r="AL8486" s="309"/>
    </row>
    <row r="8487" spans="38:38">
      <c r="AL8487" s="309"/>
    </row>
    <row r="8488" spans="38:38">
      <c r="AL8488" s="309"/>
    </row>
    <row r="8489" spans="38:38">
      <c r="AL8489" s="309"/>
    </row>
    <row r="8490" spans="38:38">
      <c r="AL8490" s="309"/>
    </row>
    <row r="8491" spans="38:38">
      <c r="AL8491" s="309"/>
    </row>
    <row r="8492" spans="38:38">
      <c r="AL8492" s="309"/>
    </row>
    <row r="8493" spans="38:38">
      <c r="AL8493" s="309"/>
    </row>
    <row r="8494" spans="38:38">
      <c r="AL8494" s="309"/>
    </row>
    <row r="8495" spans="38:38">
      <c r="AL8495" s="309"/>
    </row>
    <row r="8496" spans="38:38">
      <c r="AL8496" s="309"/>
    </row>
    <row r="8497" spans="38:38">
      <c r="AL8497" s="309"/>
    </row>
    <row r="8498" spans="38:38">
      <c r="AL8498" s="309"/>
    </row>
    <row r="8499" spans="38:38">
      <c r="AL8499" s="309"/>
    </row>
    <row r="8500" spans="38:38">
      <c r="AL8500" s="309"/>
    </row>
    <row r="8501" spans="38:38">
      <c r="AL8501" s="309"/>
    </row>
    <row r="8502" spans="38:38">
      <c r="AL8502" s="309"/>
    </row>
    <row r="8503" spans="38:38">
      <c r="AL8503" s="309"/>
    </row>
    <row r="8504" spans="38:38">
      <c r="AL8504" s="309"/>
    </row>
    <row r="8505" spans="38:38">
      <c r="AL8505" s="309"/>
    </row>
    <row r="8506" spans="38:38">
      <c r="AL8506" s="309"/>
    </row>
    <row r="8507" spans="38:38">
      <c r="AL8507" s="309"/>
    </row>
    <row r="8508" spans="38:38">
      <c r="AL8508" s="309"/>
    </row>
    <row r="8509" spans="38:38">
      <c r="AL8509" s="309"/>
    </row>
    <row r="8510" spans="38:38">
      <c r="AL8510" s="309"/>
    </row>
    <row r="8511" spans="38:38">
      <c r="AL8511" s="309"/>
    </row>
    <row r="8512" spans="38:38">
      <c r="AL8512" s="309"/>
    </row>
    <row r="8513" spans="38:38">
      <c r="AL8513" s="309"/>
    </row>
    <row r="8514" spans="38:38">
      <c r="AL8514" s="309"/>
    </row>
    <row r="8515" spans="38:38">
      <c r="AL8515" s="309"/>
    </row>
    <row r="8516" spans="38:38">
      <c r="AL8516" s="309"/>
    </row>
    <row r="8517" spans="38:38">
      <c r="AL8517" s="309"/>
    </row>
    <row r="8518" spans="38:38">
      <c r="AL8518" s="309"/>
    </row>
    <row r="8519" spans="38:38">
      <c r="AL8519" s="309"/>
    </row>
    <row r="8520" spans="38:38">
      <c r="AL8520" s="309"/>
    </row>
    <row r="8521" spans="38:38">
      <c r="AL8521" s="309"/>
    </row>
    <row r="8522" spans="38:38">
      <c r="AL8522" s="309"/>
    </row>
    <row r="8523" spans="38:38">
      <c r="AL8523" s="309"/>
    </row>
    <row r="8524" spans="38:38">
      <c r="AL8524" s="309"/>
    </row>
    <row r="8525" spans="38:38">
      <c r="AL8525" s="309"/>
    </row>
    <row r="8526" spans="38:38">
      <c r="AL8526" s="309"/>
    </row>
    <row r="8527" spans="38:38">
      <c r="AL8527" s="309"/>
    </row>
    <row r="8528" spans="38:38">
      <c r="AL8528" s="309"/>
    </row>
    <row r="8529" spans="38:38">
      <c r="AL8529" s="309"/>
    </row>
    <row r="8530" spans="38:38">
      <c r="AL8530" s="309"/>
    </row>
    <row r="8531" spans="38:38">
      <c r="AL8531" s="309"/>
    </row>
    <row r="8532" spans="38:38">
      <c r="AL8532" s="309"/>
    </row>
    <row r="8533" spans="38:38">
      <c r="AL8533" s="309"/>
    </row>
    <row r="8534" spans="38:38">
      <c r="AL8534" s="309"/>
    </row>
    <row r="8535" spans="38:38">
      <c r="AL8535" s="309"/>
    </row>
    <row r="8536" spans="38:38">
      <c r="AL8536" s="309"/>
    </row>
    <row r="8537" spans="38:38">
      <c r="AL8537" s="309"/>
    </row>
    <row r="8538" spans="38:38">
      <c r="AL8538" s="309"/>
    </row>
    <row r="8539" spans="38:38">
      <c r="AL8539" s="309"/>
    </row>
    <row r="8540" spans="38:38">
      <c r="AL8540" s="309"/>
    </row>
    <row r="8541" spans="38:38">
      <c r="AL8541" s="309"/>
    </row>
    <row r="8542" spans="38:38">
      <c r="AL8542" s="309"/>
    </row>
    <row r="8543" spans="38:38">
      <c r="AL8543" s="309"/>
    </row>
    <row r="8544" spans="38:38">
      <c r="AL8544" s="309"/>
    </row>
    <row r="8545" spans="38:38">
      <c r="AL8545" s="309"/>
    </row>
    <row r="8546" spans="38:38">
      <c r="AL8546" s="309"/>
    </row>
    <row r="8547" spans="38:38">
      <c r="AL8547" s="309"/>
    </row>
    <row r="8548" spans="38:38">
      <c r="AL8548" s="309"/>
    </row>
    <row r="8549" spans="38:38">
      <c r="AL8549" s="309"/>
    </row>
    <row r="8550" spans="38:38">
      <c r="AL8550" s="309"/>
    </row>
    <row r="8551" spans="38:38">
      <c r="AL8551" s="309"/>
    </row>
    <row r="8552" spans="38:38">
      <c r="AL8552" s="309"/>
    </row>
    <row r="8553" spans="38:38">
      <c r="AL8553" s="309"/>
    </row>
    <row r="8554" spans="38:38">
      <c r="AL8554" s="309"/>
    </row>
    <row r="8555" spans="38:38">
      <c r="AL8555" s="309"/>
    </row>
    <row r="8556" spans="38:38">
      <c r="AL8556" s="309"/>
    </row>
    <row r="8557" spans="38:38">
      <c r="AL8557" s="309"/>
    </row>
    <row r="8558" spans="38:38">
      <c r="AL8558" s="309"/>
    </row>
    <row r="8559" spans="38:38">
      <c r="AL8559" s="309"/>
    </row>
    <row r="8560" spans="38:38">
      <c r="AL8560" s="309"/>
    </row>
    <row r="8561" spans="38:38">
      <c r="AL8561" s="309"/>
    </row>
    <row r="8562" spans="38:38">
      <c r="AL8562" s="309"/>
    </row>
    <row r="8563" spans="38:38">
      <c r="AL8563" s="309"/>
    </row>
    <row r="8564" spans="38:38">
      <c r="AL8564" s="309"/>
    </row>
    <row r="8565" spans="38:38">
      <c r="AL8565" s="309"/>
    </row>
    <row r="8566" spans="38:38">
      <c r="AL8566" s="309"/>
    </row>
    <row r="8567" spans="38:38">
      <c r="AL8567" s="309"/>
    </row>
    <row r="8568" spans="38:38">
      <c r="AL8568" s="309"/>
    </row>
    <row r="8569" spans="38:38">
      <c r="AL8569" s="309"/>
    </row>
    <row r="8570" spans="38:38">
      <c r="AL8570" s="309"/>
    </row>
    <row r="8571" spans="38:38">
      <c r="AL8571" s="309"/>
    </row>
    <row r="8572" spans="38:38">
      <c r="AL8572" s="309"/>
    </row>
    <row r="8573" spans="38:38">
      <c r="AL8573" s="309"/>
    </row>
    <row r="8574" spans="38:38">
      <c r="AL8574" s="309"/>
    </row>
    <row r="8575" spans="38:38">
      <c r="AL8575" s="309"/>
    </row>
    <row r="8576" spans="38:38">
      <c r="AL8576" s="309"/>
    </row>
    <row r="8577" spans="38:38">
      <c r="AL8577" s="309"/>
    </row>
    <row r="8578" spans="38:38">
      <c r="AL8578" s="309"/>
    </row>
    <row r="8579" spans="38:38">
      <c r="AL8579" s="309"/>
    </row>
    <row r="8580" spans="38:38">
      <c r="AL8580" s="309"/>
    </row>
    <row r="8581" spans="38:38">
      <c r="AL8581" s="309"/>
    </row>
    <row r="8582" spans="38:38">
      <c r="AL8582" s="309"/>
    </row>
    <row r="8583" spans="38:38">
      <c r="AL8583" s="309"/>
    </row>
    <row r="8584" spans="38:38">
      <c r="AL8584" s="309"/>
    </row>
    <row r="8585" spans="38:38">
      <c r="AL8585" s="309"/>
    </row>
    <row r="8586" spans="38:38">
      <c r="AL8586" s="309"/>
    </row>
    <row r="8587" spans="38:38">
      <c r="AL8587" s="309"/>
    </row>
    <row r="8588" spans="38:38">
      <c r="AL8588" s="309"/>
    </row>
    <row r="8589" spans="38:38">
      <c r="AL8589" s="309"/>
    </row>
    <row r="8590" spans="38:38">
      <c r="AL8590" s="309"/>
    </row>
    <row r="8591" spans="38:38">
      <c r="AL8591" s="309"/>
    </row>
    <row r="8592" spans="38:38">
      <c r="AL8592" s="309"/>
    </row>
    <row r="8593" spans="38:38">
      <c r="AL8593" s="309"/>
    </row>
    <row r="8594" spans="38:38">
      <c r="AL8594" s="309"/>
    </row>
    <row r="8595" spans="38:38">
      <c r="AL8595" s="309"/>
    </row>
    <row r="8596" spans="38:38">
      <c r="AL8596" s="309"/>
    </row>
    <row r="8597" spans="38:38">
      <c r="AL8597" s="309"/>
    </row>
    <row r="8598" spans="38:38">
      <c r="AL8598" s="309"/>
    </row>
    <row r="8599" spans="38:38">
      <c r="AL8599" s="309"/>
    </row>
    <row r="8600" spans="38:38">
      <c r="AL8600" s="309"/>
    </row>
    <row r="8601" spans="38:38">
      <c r="AL8601" s="309"/>
    </row>
    <row r="8602" spans="38:38">
      <c r="AL8602" s="309"/>
    </row>
    <row r="8603" spans="38:38">
      <c r="AL8603" s="309"/>
    </row>
    <row r="8604" spans="38:38">
      <c r="AL8604" s="309"/>
    </row>
    <row r="8605" spans="38:38">
      <c r="AL8605" s="309"/>
    </row>
    <row r="8606" spans="38:38">
      <c r="AL8606" s="309"/>
    </row>
    <row r="8607" spans="38:38">
      <c r="AL8607" s="309"/>
    </row>
    <row r="8608" spans="38:38">
      <c r="AL8608" s="309"/>
    </row>
    <row r="8609" spans="38:38">
      <c r="AL8609" s="309"/>
    </row>
    <row r="8610" spans="38:38">
      <c r="AL8610" s="309"/>
    </row>
    <row r="8611" spans="38:38">
      <c r="AL8611" s="309"/>
    </row>
    <row r="8612" spans="38:38">
      <c r="AL8612" s="309"/>
    </row>
    <row r="8613" spans="38:38">
      <c r="AL8613" s="309"/>
    </row>
    <row r="8614" spans="38:38">
      <c r="AL8614" s="309"/>
    </row>
    <row r="8615" spans="38:38">
      <c r="AL8615" s="309"/>
    </row>
    <row r="8616" spans="38:38">
      <c r="AL8616" s="309"/>
    </row>
    <row r="8617" spans="38:38">
      <c r="AL8617" s="309"/>
    </row>
    <row r="8618" spans="38:38">
      <c r="AL8618" s="309"/>
    </row>
    <row r="8619" spans="38:38">
      <c r="AL8619" s="309"/>
    </row>
    <row r="8620" spans="38:38">
      <c r="AL8620" s="309"/>
    </row>
    <row r="8621" spans="38:38">
      <c r="AL8621" s="309"/>
    </row>
    <row r="8622" spans="38:38">
      <c r="AL8622" s="309"/>
    </row>
    <row r="8623" spans="38:38">
      <c r="AL8623" s="309"/>
    </row>
    <row r="8624" spans="38:38">
      <c r="AL8624" s="309"/>
    </row>
    <row r="8625" spans="38:38">
      <c r="AL8625" s="309"/>
    </row>
    <row r="8626" spans="38:38">
      <c r="AL8626" s="309"/>
    </row>
    <row r="8627" spans="38:38">
      <c r="AL8627" s="309"/>
    </row>
    <row r="8628" spans="38:38">
      <c r="AL8628" s="309"/>
    </row>
    <row r="8629" spans="38:38">
      <c r="AL8629" s="309"/>
    </row>
    <row r="8630" spans="38:38">
      <c r="AL8630" s="309"/>
    </row>
    <row r="8631" spans="38:38">
      <c r="AL8631" s="309"/>
    </row>
    <row r="8632" spans="38:38">
      <c r="AL8632" s="309"/>
    </row>
    <row r="8633" spans="38:38">
      <c r="AL8633" s="309"/>
    </row>
    <row r="8634" spans="38:38">
      <c r="AL8634" s="309"/>
    </row>
    <row r="8635" spans="38:38">
      <c r="AL8635" s="309"/>
    </row>
    <row r="8636" spans="38:38">
      <c r="AL8636" s="309"/>
    </row>
    <row r="8637" spans="38:38">
      <c r="AL8637" s="309"/>
    </row>
    <row r="8638" spans="38:38">
      <c r="AL8638" s="309"/>
    </row>
    <row r="8639" spans="38:38">
      <c r="AL8639" s="309"/>
    </row>
    <row r="8640" spans="38:38">
      <c r="AL8640" s="309"/>
    </row>
    <row r="8641" spans="38:38">
      <c r="AL8641" s="309"/>
    </row>
    <row r="8642" spans="38:38">
      <c r="AL8642" s="309"/>
    </row>
    <row r="8643" spans="38:38">
      <c r="AL8643" s="309"/>
    </row>
    <row r="8644" spans="38:38">
      <c r="AL8644" s="309"/>
    </row>
    <row r="8645" spans="38:38">
      <c r="AL8645" s="309"/>
    </row>
    <row r="8646" spans="38:38">
      <c r="AL8646" s="309"/>
    </row>
    <row r="8647" spans="38:38">
      <c r="AL8647" s="309"/>
    </row>
    <row r="8648" spans="38:38">
      <c r="AL8648" s="309"/>
    </row>
    <row r="8649" spans="38:38">
      <c r="AL8649" s="309"/>
    </row>
    <row r="8650" spans="38:38">
      <c r="AL8650" s="309"/>
    </row>
    <row r="8651" spans="38:38">
      <c r="AL8651" s="309"/>
    </row>
    <row r="8652" spans="38:38">
      <c r="AL8652" s="309"/>
    </row>
    <row r="8653" spans="38:38">
      <c r="AL8653" s="309"/>
    </row>
    <row r="8654" spans="38:38">
      <c r="AL8654" s="309"/>
    </row>
    <row r="8655" spans="38:38">
      <c r="AL8655" s="309"/>
    </row>
    <row r="8656" spans="38:38">
      <c r="AL8656" s="309"/>
    </row>
    <row r="8657" spans="38:38">
      <c r="AL8657" s="309"/>
    </row>
    <row r="8658" spans="38:38">
      <c r="AL8658" s="309"/>
    </row>
    <row r="8659" spans="38:38">
      <c r="AL8659" s="309"/>
    </row>
    <row r="8660" spans="38:38">
      <c r="AL8660" s="309"/>
    </row>
    <row r="8661" spans="38:38">
      <c r="AL8661" s="309"/>
    </row>
    <row r="8662" spans="38:38">
      <c r="AL8662" s="309"/>
    </row>
    <row r="8663" spans="38:38">
      <c r="AL8663" s="309"/>
    </row>
    <row r="8664" spans="38:38">
      <c r="AL8664" s="309"/>
    </row>
    <row r="8665" spans="38:38">
      <c r="AL8665" s="309"/>
    </row>
    <row r="8666" spans="38:38">
      <c r="AL8666" s="309"/>
    </row>
    <row r="8667" spans="38:38">
      <c r="AL8667" s="309"/>
    </row>
    <row r="8668" spans="38:38">
      <c r="AL8668" s="309"/>
    </row>
    <row r="8669" spans="38:38">
      <c r="AL8669" s="309"/>
    </row>
    <row r="8670" spans="38:38">
      <c r="AL8670" s="309"/>
    </row>
    <row r="8671" spans="38:38">
      <c r="AL8671" s="309"/>
    </row>
    <row r="8672" spans="38:38">
      <c r="AL8672" s="309"/>
    </row>
    <row r="8673" spans="38:38">
      <c r="AL8673" s="309"/>
    </row>
    <row r="8674" spans="38:38">
      <c r="AL8674" s="309"/>
    </row>
    <row r="8675" spans="38:38">
      <c r="AL8675" s="309"/>
    </row>
    <row r="8676" spans="38:38">
      <c r="AL8676" s="309"/>
    </row>
    <row r="8677" spans="38:38">
      <c r="AL8677" s="309"/>
    </row>
    <row r="8678" spans="38:38">
      <c r="AL8678" s="309"/>
    </row>
    <row r="8679" spans="38:38">
      <c r="AL8679" s="309"/>
    </row>
    <row r="8680" spans="38:38">
      <c r="AL8680" s="309"/>
    </row>
    <row r="8681" spans="38:38">
      <c r="AL8681" s="309"/>
    </row>
    <row r="8682" spans="38:38">
      <c r="AL8682" s="309"/>
    </row>
    <row r="8683" spans="38:38">
      <c r="AL8683" s="309"/>
    </row>
    <row r="8684" spans="38:38">
      <c r="AL8684" s="309"/>
    </row>
    <row r="8685" spans="38:38">
      <c r="AL8685" s="309"/>
    </row>
    <row r="8686" spans="38:38">
      <c r="AL8686" s="309"/>
    </row>
    <row r="8687" spans="38:38">
      <c r="AL8687" s="309"/>
    </row>
    <row r="8688" spans="38:38">
      <c r="AL8688" s="309"/>
    </row>
    <row r="8689" spans="38:38">
      <c r="AL8689" s="309"/>
    </row>
    <row r="8690" spans="38:38">
      <c r="AL8690" s="309"/>
    </row>
    <row r="8691" spans="38:38">
      <c r="AL8691" s="309"/>
    </row>
    <row r="8692" spans="38:38">
      <c r="AL8692" s="309"/>
    </row>
    <row r="8693" spans="38:38">
      <c r="AL8693" s="309"/>
    </row>
    <row r="8694" spans="38:38">
      <c r="AL8694" s="309"/>
    </row>
    <row r="8695" spans="38:38">
      <c r="AL8695" s="309"/>
    </row>
    <row r="8696" spans="38:38">
      <c r="AL8696" s="309"/>
    </row>
    <row r="8697" spans="38:38">
      <c r="AL8697" s="309"/>
    </row>
    <row r="8698" spans="38:38">
      <c r="AL8698" s="309"/>
    </row>
    <row r="8699" spans="38:38">
      <c r="AL8699" s="309"/>
    </row>
    <row r="8700" spans="38:38">
      <c r="AL8700" s="309"/>
    </row>
    <row r="8701" spans="38:38">
      <c r="AL8701" s="309"/>
    </row>
    <row r="8702" spans="38:38">
      <c r="AL8702" s="309"/>
    </row>
    <row r="8703" spans="38:38">
      <c r="AL8703" s="309"/>
    </row>
    <row r="8704" spans="38:38">
      <c r="AL8704" s="309"/>
    </row>
    <row r="8705" spans="38:38">
      <c r="AL8705" s="309"/>
    </row>
    <row r="8706" spans="38:38">
      <c r="AL8706" s="309"/>
    </row>
    <row r="8707" spans="38:38">
      <c r="AL8707" s="309"/>
    </row>
    <row r="8708" spans="38:38">
      <c r="AL8708" s="309"/>
    </row>
    <row r="8709" spans="38:38">
      <c r="AL8709" s="309"/>
    </row>
    <row r="8710" spans="38:38">
      <c r="AL8710" s="309"/>
    </row>
    <row r="8711" spans="38:38">
      <c r="AL8711" s="309"/>
    </row>
    <row r="8712" spans="38:38">
      <c r="AL8712" s="309"/>
    </row>
    <row r="8713" spans="38:38">
      <c r="AL8713" s="309"/>
    </row>
    <row r="8714" spans="38:38">
      <c r="AL8714" s="309"/>
    </row>
    <row r="8715" spans="38:38">
      <c r="AL8715" s="309"/>
    </row>
    <row r="8716" spans="38:38">
      <c r="AL8716" s="309"/>
    </row>
    <row r="8717" spans="38:38">
      <c r="AL8717" s="309"/>
    </row>
    <row r="8718" spans="38:38">
      <c r="AL8718" s="309"/>
    </row>
    <row r="8719" spans="38:38">
      <c r="AL8719" s="309"/>
    </row>
    <row r="8720" spans="38:38">
      <c r="AL8720" s="309"/>
    </row>
    <row r="8721" spans="38:38">
      <c r="AL8721" s="309"/>
    </row>
    <row r="8722" spans="38:38">
      <c r="AL8722" s="309"/>
    </row>
    <row r="8723" spans="38:38">
      <c r="AL8723" s="309"/>
    </row>
    <row r="8724" spans="38:38">
      <c r="AL8724" s="309"/>
    </row>
    <row r="8725" spans="38:38">
      <c r="AL8725" s="309"/>
    </row>
    <row r="8726" spans="38:38">
      <c r="AL8726" s="309"/>
    </row>
    <row r="8727" spans="38:38">
      <c r="AL8727" s="309"/>
    </row>
    <row r="8728" spans="38:38">
      <c r="AL8728" s="309"/>
    </row>
    <row r="8729" spans="38:38">
      <c r="AL8729" s="309"/>
    </row>
    <row r="8730" spans="38:38">
      <c r="AL8730" s="309"/>
    </row>
    <row r="8731" spans="38:38">
      <c r="AL8731" s="309"/>
    </row>
    <row r="8732" spans="38:38">
      <c r="AL8732" s="309"/>
    </row>
    <row r="8733" spans="38:38">
      <c r="AL8733" s="309"/>
    </row>
    <row r="8734" spans="38:38">
      <c r="AL8734" s="309"/>
    </row>
    <row r="8735" spans="38:38">
      <c r="AL8735" s="309"/>
    </row>
    <row r="8736" spans="38:38">
      <c r="AL8736" s="309"/>
    </row>
    <row r="8737" spans="38:38">
      <c r="AL8737" s="309"/>
    </row>
    <row r="8738" spans="38:38">
      <c r="AL8738" s="309"/>
    </row>
    <row r="8739" spans="38:38">
      <c r="AL8739" s="309"/>
    </row>
    <row r="8740" spans="38:38">
      <c r="AL8740" s="309"/>
    </row>
    <row r="8741" spans="38:38">
      <c r="AL8741" s="309"/>
    </row>
    <row r="8742" spans="38:38">
      <c r="AL8742" s="309"/>
    </row>
    <row r="8743" spans="38:38">
      <c r="AL8743" s="309"/>
    </row>
    <row r="8744" spans="38:38">
      <c r="AL8744" s="309"/>
    </row>
    <row r="8745" spans="38:38">
      <c r="AL8745" s="309"/>
    </row>
    <row r="8746" spans="38:38">
      <c r="AL8746" s="309"/>
    </row>
    <row r="8747" spans="38:38">
      <c r="AL8747" s="309"/>
    </row>
    <row r="8748" spans="38:38">
      <c r="AL8748" s="309"/>
    </row>
    <row r="8749" spans="38:38">
      <c r="AL8749" s="309"/>
    </row>
    <row r="8750" spans="38:38">
      <c r="AL8750" s="309"/>
    </row>
    <row r="8751" spans="38:38">
      <c r="AL8751" s="309"/>
    </row>
    <row r="8752" spans="38:38">
      <c r="AL8752" s="309"/>
    </row>
    <row r="8753" spans="38:38">
      <c r="AL8753" s="309"/>
    </row>
    <row r="8754" spans="38:38">
      <c r="AL8754" s="309"/>
    </row>
    <row r="8755" spans="38:38">
      <c r="AL8755" s="309"/>
    </row>
    <row r="8756" spans="38:38">
      <c r="AL8756" s="309"/>
    </row>
    <row r="8757" spans="38:38">
      <c r="AL8757" s="309"/>
    </row>
    <row r="8758" spans="38:38">
      <c r="AL8758" s="309"/>
    </row>
    <row r="8759" spans="38:38">
      <c r="AL8759" s="309"/>
    </row>
    <row r="8760" spans="38:38">
      <c r="AL8760" s="309"/>
    </row>
    <row r="8761" spans="38:38">
      <c r="AL8761" s="309"/>
    </row>
    <row r="8762" spans="38:38">
      <c r="AL8762" s="309"/>
    </row>
    <row r="8763" spans="38:38">
      <c r="AL8763" s="309"/>
    </row>
    <row r="8764" spans="38:38">
      <c r="AL8764" s="309"/>
    </row>
    <row r="8765" spans="38:38">
      <c r="AL8765" s="309"/>
    </row>
    <row r="8766" spans="38:38">
      <c r="AL8766" s="309"/>
    </row>
    <row r="8767" spans="38:38">
      <c r="AL8767" s="309"/>
    </row>
    <row r="8768" spans="38:38">
      <c r="AL8768" s="309"/>
    </row>
    <row r="8769" spans="38:38">
      <c r="AL8769" s="309"/>
    </row>
    <row r="8770" spans="38:38">
      <c r="AL8770" s="309"/>
    </row>
    <row r="8771" spans="38:38">
      <c r="AL8771" s="309"/>
    </row>
    <row r="8772" spans="38:38">
      <c r="AL8772" s="309"/>
    </row>
    <row r="8773" spans="38:38">
      <c r="AL8773" s="309"/>
    </row>
    <row r="8774" spans="38:38">
      <c r="AL8774" s="309"/>
    </row>
    <row r="8775" spans="38:38">
      <c r="AL8775" s="309"/>
    </row>
    <row r="8776" spans="38:38">
      <c r="AL8776" s="309"/>
    </row>
    <row r="8777" spans="38:38">
      <c r="AL8777" s="309"/>
    </row>
    <row r="8778" spans="38:38">
      <c r="AL8778" s="309"/>
    </row>
    <row r="8779" spans="38:38">
      <c r="AL8779" s="309"/>
    </row>
    <row r="8780" spans="38:38">
      <c r="AL8780" s="309"/>
    </row>
    <row r="8781" spans="38:38">
      <c r="AL8781" s="309"/>
    </row>
    <row r="8782" spans="38:38">
      <c r="AL8782" s="309"/>
    </row>
    <row r="8783" spans="38:38">
      <c r="AL8783" s="309"/>
    </row>
    <row r="8784" spans="38:38">
      <c r="AL8784" s="309"/>
    </row>
    <row r="8785" spans="38:38">
      <c r="AL8785" s="309"/>
    </row>
    <row r="8786" spans="38:38">
      <c r="AL8786" s="309"/>
    </row>
    <row r="8787" spans="38:38">
      <c r="AL8787" s="309"/>
    </row>
    <row r="8788" spans="38:38">
      <c r="AL8788" s="309"/>
    </row>
    <row r="8789" spans="38:38">
      <c r="AL8789" s="309"/>
    </row>
    <row r="8790" spans="38:38">
      <c r="AL8790" s="309"/>
    </row>
    <row r="8791" spans="38:38">
      <c r="AL8791" s="309"/>
    </row>
    <row r="8792" spans="38:38">
      <c r="AL8792" s="309"/>
    </row>
    <row r="8793" spans="38:38">
      <c r="AL8793" s="309"/>
    </row>
    <row r="8794" spans="38:38">
      <c r="AL8794" s="309"/>
    </row>
    <row r="8795" spans="38:38">
      <c r="AL8795" s="309"/>
    </row>
    <row r="8796" spans="38:38">
      <c r="AL8796" s="309"/>
    </row>
    <row r="8797" spans="38:38">
      <c r="AL8797" s="309"/>
    </row>
    <row r="8798" spans="38:38">
      <c r="AL8798" s="309"/>
    </row>
    <row r="8799" spans="38:38">
      <c r="AL8799" s="309"/>
    </row>
    <row r="8800" spans="38:38">
      <c r="AL8800" s="309"/>
    </row>
    <row r="8801" spans="38:38">
      <c r="AL8801" s="309"/>
    </row>
    <row r="8802" spans="38:38">
      <c r="AL8802" s="309"/>
    </row>
    <row r="8803" spans="38:38">
      <c r="AL8803" s="309"/>
    </row>
    <row r="8804" spans="38:38">
      <c r="AL8804" s="309"/>
    </row>
    <row r="8805" spans="38:38">
      <c r="AL8805" s="309"/>
    </row>
    <row r="8806" spans="38:38">
      <c r="AL8806" s="309"/>
    </row>
    <row r="8807" spans="38:38">
      <c r="AL8807" s="309"/>
    </row>
    <row r="8808" spans="38:38">
      <c r="AL8808" s="309"/>
    </row>
    <row r="8809" spans="38:38">
      <c r="AL8809" s="309"/>
    </row>
    <row r="8810" spans="38:38">
      <c r="AL8810" s="309"/>
    </row>
    <row r="8811" spans="38:38">
      <c r="AL8811" s="309"/>
    </row>
    <row r="8812" spans="38:38">
      <c r="AL8812" s="309"/>
    </row>
    <row r="8813" spans="38:38">
      <c r="AL8813" s="309"/>
    </row>
    <row r="8814" spans="38:38">
      <c r="AL8814" s="309"/>
    </row>
    <row r="8815" spans="38:38">
      <c r="AL8815" s="309"/>
    </row>
    <row r="8816" spans="38:38">
      <c r="AL8816" s="309"/>
    </row>
    <row r="8817" spans="38:38">
      <c r="AL8817" s="309"/>
    </row>
    <row r="8818" spans="38:38">
      <c r="AL8818" s="309"/>
    </row>
    <row r="8819" spans="38:38">
      <c r="AL8819" s="309"/>
    </row>
    <row r="8820" spans="38:38">
      <c r="AL8820" s="309"/>
    </row>
    <row r="8821" spans="38:38">
      <c r="AL8821" s="309"/>
    </row>
    <row r="8822" spans="38:38">
      <c r="AL8822" s="309"/>
    </row>
    <row r="8823" spans="38:38">
      <c r="AL8823" s="309"/>
    </row>
    <row r="8824" spans="38:38">
      <c r="AL8824" s="309"/>
    </row>
    <row r="8825" spans="38:38">
      <c r="AL8825" s="309"/>
    </row>
    <row r="8826" spans="38:38">
      <c r="AL8826" s="309"/>
    </row>
    <row r="8827" spans="38:38">
      <c r="AL8827" s="309"/>
    </row>
    <row r="8828" spans="38:38">
      <c r="AL8828" s="309"/>
    </row>
    <row r="8829" spans="38:38">
      <c r="AL8829" s="309"/>
    </row>
    <row r="8830" spans="38:38">
      <c r="AL8830" s="309"/>
    </row>
    <row r="8831" spans="38:38">
      <c r="AL8831" s="309"/>
    </row>
    <row r="8832" spans="38:38">
      <c r="AL8832" s="309"/>
    </row>
    <row r="8833" spans="38:38">
      <c r="AL8833" s="309"/>
    </row>
    <row r="8834" spans="38:38">
      <c r="AL8834" s="309"/>
    </row>
    <row r="8835" spans="38:38">
      <c r="AL8835" s="309"/>
    </row>
    <row r="8836" spans="38:38">
      <c r="AL8836" s="309"/>
    </row>
    <row r="8837" spans="38:38">
      <c r="AL8837" s="309"/>
    </row>
    <row r="8838" spans="38:38">
      <c r="AL8838" s="309"/>
    </row>
    <row r="8839" spans="38:38">
      <c r="AL8839" s="309"/>
    </row>
    <row r="8840" spans="38:38">
      <c r="AL8840" s="309"/>
    </row>
    <row r="8841" spans="38:38">
      <c r="AL8841" s="309"/>
    </row>
    <row r="8842" spans="38:38">
      <c r="AL8842" s="309"/>
    </row>
    <row r="8843" spans="38:38">
      <c r="AL8843" s="309"/>
    </row>
    <row r="8844" spans="38:38">
      <c r="AL8844" s="309"/>
    </row>
    <row r="8845" spans="38:38">
      <c r="AL8845" s="309"/>
    </row>
    <row r="8846" spans="38:38">
      <c r="AL8846" s="309"/>
    </row>
    <row r="8847" spans="38:38">
      <c r="AL8847" s="309"/>
    </row>
    <row r="8848" spans="38:38">
      <c r="AL8848" s="309"/>
    </row>
    <row r="8849" spans="38:38">
      <c r="AL8849" s="309"/>
    </row>
    <row r="8850" spans="38:38">
      <c r="AL8850" s="309"/>
    </row>
    <row r="8851" spans="38:38">
      <c r="AL8851" s="309"/>
    </row>
    <row r="8852" spans="38:38">
      <c r="AL8852" s="309"/>
    </row>
    <row r="8853" spans="38:38">
      <c r="AL8853" s="309"/>
    </row>
    <row r="8854" spans="38:38">
      <c r="AL8854" s="309"/>
    </row>
    <row r="8855" spans="38:38">
      <c r="AL8855" s="309"/>
    </row>
    <row r="8856" spans="38:38">
      <c r="AL8856" s="309"/>
    </row>
    <row r="8857" spans="38:38">
      <c r="AL8857" s="309"/>
    </row>
    <row r="8858" spans="38:38">
      <c r="AL8858" s="309"/>
    </row>
    <row r="8859" spans="38:38">
      <c r="AL8859" s="309"/>
    </row>
    <row r="8860" spans="38:38">
      <c r="AL8860" s="309"/>
    </row>
    <row r="8861" spans="38:38">
      <c r="AL8861" s="309"/>
    </row>
    <row r="8862" spans="38:38">
      <c r="AL8862" s="309"/>
    </row>
    <row r="8863" spans="38:38">
      <c r="AL8863" s="309"/>
    </row>
    <row r="8864" spans="38:38">
      <c r="AL8864" s="309"/>
    </row>
    <row r="8865" spans="38:38">
      <c r="AL8865" s="309"/>
    </row>
    <row r="8866" spans="38:38">
      <c r="AL8866" s="309"/>
    </row>
    <row r="8867" spans="38:38">
      <c r="AL8867" s="309"/>
    </row>
    <row r="8868" spans="38:38">
      <c r="AL8868" s="309"/>
    </row>
    <row r="8869" spans="38:38">
      <c r="AL8869" s="309"/>
    </row>
    <row r="8870" spans="38:38">
      <c r="AL8870" s="309"/>
    </row>
    <row r="8871" spans="38:38">
      <c r="AL8871" s="309"/>
    </row>
    <row r="8872" spans="38:38">
      <c r="AL8872" s="309"/>
    </row>
    <row r="8873" spans="38:38">
      <c r="AL8873" s="309"/>
    </row>
    <row r="8874" spans="38:38">
      <c r="AL8874" s="309"/>
    </row>
    <row r="8875" spans="38:38">
      <c r="AL8875" s="309"/>
    </row>
    <row r="8876" spans="38:38">
      <c r="AL8876" s="309"/>
    </row>
    <row r="8877" spans="38:38">
      <c r="AL8877" s="309"/>
    </row>
    <row r="8878" spans="38:38">
      <c r="AL8878" s="309"/>
    </row>
    <row r="8879" spans="38:38">
      <c r="AL8879" s="309"/>
    </row>
    <row r="8880" spans="38:38">
      <c r="AL8880" s="309"/>
    </row>
    <row r="8881" spans="38:38">
      <c r="AL8881" s="309"/>
    </row>
    <row r="8882" spans="38:38">
      <c r="AL8882" s="309"/>
    </row>
    <row r="8883" spans="38:38">
      <c r="AL8883" s="309"/>
    </row>
    <row r="8884" spans="38:38">
      <c r="AL8884" s="309"/>
    </row>
    <row r="8885" spans="38:38">
      <c r="AL8885" s="309"/>
    </row>
    <row r="8886" spans="38:38">
      <c r="AL8886" s="309"/>
    </row>
    <row r="8887" spans="38:38">
      <c r="AL8887" s="309"/>
    </row>
    <row r="8888" spans="38:38">
      <c r="AL8888" s="309"/>
    </row>
    <row r="8889" spans="38:38">
      <c r="AL8889" s="309"/>
    </row>
    <row r="8890" spans="38:38">
      <c r="AL8890" s="309"/>
    </row>
    <row r="8891" spans="38:38">
      <c r="AL8891" s="309"/>
    </row>
    <row r="8892" spans="38:38">
      <c r="AL8892" s="309"/>
    </row>
    <row r="8893" spans="38:38">
      <c r="AL8893" s="309"/>
    </row>
    <row r="8894" spans="38:38">
      <c r="AL8894" s="309"/>
    </row>
    <row r="8895" spans="38:38">
      <c r="AL8895" s="309"/>
    </row>
    <row r="8896" spans="38:38">
      <c r="AL8896" s="309"/>
    </row>
    <row r="8897" spans="38:38">
      <c r="AL8897" s="309"/>
    </row>
    <row r="8898" spans="38:38">
      <c r="AL8898" s="309"/>
    </row>
    <row r="8899" spans="38:38">
      <c r="AL8899" s="309"/>
    </row>
    <row r="8900" spans="38:38">
      <c r="AL8900" s="309"/>
    </row>
    <row r="8901" spans="38:38">
      <c r="AL8901" s="309"/>
    </row>
    <row r="8902" spans="38:38">
      <c r="AL8902" s="309"/>
    </row>
    <row r="8903" spans="38:38">
      <c r="AL8903" s="309"/>
    </row>
    <row r="8904" spans="38:38">
      <c r="AL8904" s="309"/>
    </row>
    <row r="8905" spans="38:38">
      <c r="AL8905" s="309"/>
    </row>
    <row r="8906" spans="38:38">
      <c r="AL8906" s="309"/>
    </row>
    <row r="8907" spans="38:38">
      <c r="AL8907" s="309"/>
    </row>
    <row r="8908" spans="38:38">
      <c r="AL8908" s="309"/>
    </row>
    <row r="8909" spans="38:38">
      <c r="AL8909" s="309"/>
    </row>
    <row r="8910" spans="38:38">
      <c r="AL8910" s="309"/>
    </row>
    <row r="8911" spans="38:38">
      <c r="AL8911" s="309"/>
    </row>
    <row r="8912" spans="38:38">
      <c r="AL8912" s="309"/>
    </row>
    <row r="8913" spans="38:38">
      <c r="AL8913" s="309"/>
    </row>
    <row r="8914" spans="38:38">
      <c r="AL8914" s="309"/>
    </row>
    <row r="8915" spans="38:38">
      <c r="AL8915" s="309"/>
    </row>
    <row r="8916" spans="38:38">
      <c r="AL8916" s="309"/>
    </row>
    <row r="8917" spans="38:38">
      <c r="AL8917" s="309"/>
    </row>
    <row r="8918" spans="38:38">
      <c r="AL8918" s="309"/>
    </row>
    <row r="8919" spans="38:38">
      <c r="AL8919" s="309"/>
    </row>
    <row r="8920" spans="38:38">
      <c r="AL8920" s="309"/>
    </row>
    <row r="8921" spans="38:38">
      <c r="AL8921" s="309"/>
    </row>
    <row r="8922" spans="38:38">
      <c r="AL8922" s="309"/>
    </row>
    <row r="8923" spans="38:38">
      <c r="AL8923" s="309"/>
    </row>
    <row r="8924" spans="38:38">
      <c r="AL8924" s="309"/>
    </row>
    <row r="8925" spans="38:38">
      <c r="AL8925" s="309"/>
    </row>
    <row r="8926" spans="38:38">
      <c r="AL8926" s="309"/>
    </row>
    <row r="8927" spans="38:38">
      <c r="AL8927" s="309"/>
    </row>
    <row r="8928" spans="38:38">
      <c r="AL8928" s="309"/>
    </row>
    <row r="8929" spans="38:38">
      <c r="AL8929" s="309"/>
    </row>
    <row r="8930" spans="38:38">
      <c r="AL8930" s="309"/>
    </row>
    <row r="8931" spans="38:38">
      <c r="AL8931" s="309"/>
    </row>
    <row r="8932" spans="38:38">
      <c r="AL8932" s="309"/>
    </row>
    <row r="8933" spans="38:38">
      <c r="AL8933" s="309"/>
    </row>
    <row r="8934" spans="38:38">
      <c r="AL8934" s="309"/>
    </row>
    <row r="8935" spans="38:38">
      <c r="AL8935" s="309"/>
    </row>
    <row r="8936" spans="38:38">
      <c r="AL8936" s="309"/>
    </row>
    <row r="8937" spans="38:38">
      <c r="AL8937" s="309"/>
    </row>
    <row r="8938" spans="38:38">
      <c r="AL8938" s="309"/>
    </row>
    <row r="8939" spans="38:38">
      <c r="AL8939" s="309"/>
    </row>
    <row r="8940" spans="38:38">
      <c r="AL8940" s="309"/>
    </row>
    <row r="8941" spans="38:38">
      <c r="AL8941" s="309"/>
    </row>
    <row r="8942" spans="38:38">
      <c r="AL8942" s="309"/>
    </row>
    <row r="8943" spans="38:38">
      <c r="AL8943" s="309"/>
    </row>
    <row r="8944" spans="38:38">
      <c r="AL8944" s="309"/>
    </row>
    <row r="8945" spans="38:38">
      <c r="AL8945" s="309"/>
    </row>
    <row r="8946" spans="38:38">
      <c r="AL8946" s="309"/>
    </row>
    <row r="8947" spans="38:38">
      <c r="AL8947" s="309"/>
    </row>
    <row r="8948" spans="38:38">
      <c r="AL8948" s="309"/>
    </row>
    <row r="8949" spans="38:38">
      <c r="AL8949" s="309"/>
    </row>
    <row r="8950" spans="38:38">
      <c r="AL8950" s="309"/>
    </row>
    <row r="8951" spans="38:38">
      <c r="AL8951" s="309"/>
    </row>
    <row r="8952" spans="38:38">
      <c r="AL8952" s="309"/>
    </row>
    <row r="8953" spans="38:38">
      <c r="AL8953" s="309"/>
    </row>
    <row r="8954" spans="38:38">
      <c r="AL8954" s="309"/>
    </row>
    <row r="8955" spans="38:38">
      <c r="AL8955" s="309"/>
    </row>
    <row r="8956" spans="38:38">
      <c r="AL8956" s="309"/>
    </row>
    <row r="8957" spans="38:38">
      <c r="AL8957" s="309"/>
    </row>
    <row r="8958" spans="38:38">
      <c r="AL8958" s="309"/>
    </row>
    <row r="8959" spans="38:38">
      <c r="AL8959" s="309"/>
    </row>
    <row r="8960" spans="38:38">
      <c r="AL8960" s="309"/>
    </row>
    <row r="8961" spans="38:38">
      <c r="AL8961" s="309"/>
    </row>
    <row r="8962" spans="38:38">
      <c r="AL8962" s="309"/>
    </row>
    <row r="8963" spans="38:38">
      <c r="AL8963" s="309"/>
    </row>
    <row r="8964" spans="38:38">
      <c r="AL8964" s="309"/>
    </row>
    <row r="8965" spans="38:38">
      <c r="AL8965" s="309"/>
    </row>
    <row r="8966" spans="38:38">
      <c r="AL8966" s="309"/>
    </row>
    <row r="8967" spans="38:38">
      <c r="AL8967" s="309"/>
    </row>
    <row r="8968" spans="38:38">
      <c r="AL8968" s="309"/>
    </row>
    <row r="8969" spans="38:38">
      <c r="AL8969" s="309"/>
    </row>
    <row r="8970" spans="38:38">
      <c r="AL8970" s="309"/>
    </row>
    <row r="8971" spans="38:38">
      <c r="AL8971" s="309"/>
    </row>
    <row r="8972" spans="38:38">
      <c r="AL8972" s="309"/>
    </row>
    <row r="8973" spans="38:38">
      <c r="AL8973" s="309"/>
    </row>
    <row r="8974" spans="38:38">
      <c r="AL8974" s="309"/>
    </row>
    <row r="8975" spans="38:38">
      <c r="AL8975" s="309"/>
    </row>
    <row r="8976" spans="38:38">
      <c r="AL8976" s="309"/>
    </row>
    <row r="8977" spans="38:38">
      <c r="AL8977" s="309"/>
    </row>
    <row r="8978" spans="38:38">
      <c r="AL8978" s="309"/>
    </row>
    <row r="8979" spans="38:38">
      <c r="AL8979" s="309"/>
    </row>
    <row r="8980" spans="38:38">
      <c r="AL8980" s="309"/>
    </row>
    <row r="8981" spans="38:38">
      <c r="AL8981" s="309"/>
    </row>
    <row r="8982" spans="38:38">
      <c r="AL8982" s="309"/>
    </row>
    <row r="8983" spans="38:38">
      <c r="AL8983" s="309"/>
    </row>
    <row r="8984" spans="38:38">
      <c r="AL8984" s="309"/>
    </row>
    <row r="8985" spans="38:38">
      <c r="AL8985" s="309"/>
    </row>
    <row r="8986" spans="38:38">
      <c r="AL8986" s="309"/>
    </row>
    <row r="8987" spans="38:38">
      <c r="AL8987" s="309"/>
    </row>
    <row r="8988" spans="38:38">
      <c r="AL8988" s="309"/>
    </row>
    <row r="8989" spans="38:38">
      <c r="AL8989" s="309"/>
    </row>
    <row r="8990" spans="38:38">
      <c r="AL8990" s="309"/>
    </row>
    <row r="8991" spans="38:38">
      <c r="AL8991" s="309"/>
    </row>
    <row r="8992" spans="38:38">
      <c r="AL8992" s="309"/>
    </row>
    <row r="8993" spans="38:38">
      <c r="AL8993" s="309"/>
    </row>
    <row r="8994" spans="38:38">
      <c r="AL8994" s="309"/>
    </row>
    <row r="8995" spans="38:38">
      <c r="AL8995" s="309"/>
    </row>
    <row r="8996" spans="38:38">
      <c r="AL8996" s="309"/>
    </row>
    <row r="8997" spans="38:38">
      <c r="AL8997" s="309"/>
    </row>
    <row r="8998" spans="38:38">
      <c r="AL8998" s="309"/>
    </row>
    <row r="8999" spans="38:38">
      <c r="AL8999" s="309"/>
    </row>
    <row r="9000" spans="38:38">
      <c r="AL9000" s="309"/>
    </row>
    <row r="9001" spans="38:38">
      <c r="AL9001" s="309"/>
    </row>
    <row r="9002" spans="38:38">
      <c r="AL9002" s="309"/>
    </row>
    <row r="9003" spans="38:38">
      <c r="AL9003" s="309"/>
    </row>
    <row r="9004" spans="38:38">
      <c r="AL9004" s="309"/>
    </row>
    <row r="9005" spans="38:38">
      <c r="AL9005" s="309"/>
    </row>
    <row r="9006" spans="38:38">
      <c r="AL9006" s="309"/>
    </row>
    <row r="9007" spans="38:38">
      <c r="AL9007" s="309"/>
    </row>
    <row r="9008" spans="38:38">
      <c r="AL9008" s="309"/>
    </row>
    <row r="9009" spans="38:38">
      <c r="AL9009" s="309"/>
    </row>
    <row r="9010" spans="38:38">
      <c r="AL9010" s="309"/>
    </row>
    <row r="9011" spans="38:38">
      <c r="AL9011" s="309"/>
    </row>
    <row r="9012" spans="38:38">
      <c r="AL9012" s="309"/>
    </row>
    <row r="9013" spans="38:38">
      <c r="AL9013" s="309"/>
    </row>
    <row r="9014" spans="38:38">
      <c r="AL9014" s="309"/>
    </row>
    <row r="9015" spans="38:38">
      <c r="AL9015" s="309"/>
    </row>
    <row r="9016" spans="38:38">
      <c r="AL9016" s="309"/>
    </row>
    <row r="9017" spans="38:38">
      <c r="AL9017" s="309"/>
    </row>
    <row r="9018" spans="38:38">
      <c r="AL9018" s="309"/>
    </row>
    <row r="9019" spans="38:38">
      <c r="AL9019" s="309"/>
    </row>
    <row r="9020" spans="38:38">
      <c r="AL9020" s="309"/>
    </row>
    <row r="9021" spans="38:38">
      <c r="AL9021" s="309"/>
    </row>
    <row r="9022" spans="38:38">
      <c r="AL9022" s="309"/>
    </row>
    <row r="9023" spans="38:38">
      <c r="AL9023" s="309"/>
    </row>
    <row r="9024" spans="38:38">
      <c r="AL9024" s="309"/>
    </row>
    <row r="9025" spans="38:38">
      <c r="AL9025" s="309"/>
    </row>
    <row r="9026" spans="38:38">
      <c r="AL9026" s="309"/>
    </row>
    <row r="9027" spans="38:38">
      <c r="AL9027" s="309"/>
    </row>
    <row r="9028" spans="38:38">
      <c r="AL9028" s="309"/>
    </row>
    <row r="9029" spans="38:38">
      <c r="AL9029" s="309"/>
    </row>
    <row r="9030" spans="38:38">
      <c r="AL9030" s="309"/>
    </row>
    <row r="9031" spans="38:38">
      <c r="AL9031" s="309"/>
    </row>
    <row r="9032" spans="38:38">
      <c r="AL9032" s="309"/>
    </row>
    <row r="9033" spans="38:38">
      <c r="AL9033" s="309"/>
    </row>
    <row r="9034" spans="38:38">
      <c r="AL9034" s="309"/>
    </row>
    <row r="9035" spans="38:38">
      <c r="AL9035" s="309"/>
    </row>
    <row r="9036" spans="38:38">
      <c r="AL9036" s="309"/>
    </row>
    <row r="9037" spans="38:38">
      <c r="AL9037" s="309"/>
    </row>
    <row r="9038" spans="38:38">
      <c r="AL9038" s="309"/>
    </row>
    <row r="9039" spans="38:38">
      <c r="AL9039" s="309"/>
    </row>
    <row r="9040" spans="38:38">
      <c r="AL9040" s="309"/>
    </row>
    <row r="9041" spans="38:38">
      <c r="AL9041" s="309"/>
    </row>
    <row r="9042" spans="38:38">
      <c r="AL9042" s="309"/>
    </row>
    <row r="9043" spans="38:38">
      <c r="AL9043" s="309"/>
    </row>
    <row r="9044" spans="38:38">
      <c r="AL9044" s="309"/>
    </row>
    <row r="9045" spans="38:38">
      <c r="AL9045" s="309"/>
    </row>
    <row r="9046" spans="38:38">
      <c r="AL9046" s="309"/>
    </row>
    <row r="9047" spans="38:38">
      <c r="AL9047" s="309"/>
    </row>
    <row r="9048" spans="38:38">
      <c r="AL9048" s="309"/>
    </row>
    <row r="9049" spans="38:38">
      <c r="AL9049" s="309"/>
    </row>
    <row r="9050" spans="38:38">
      <c r="AL9050" s="309"/>
    </row>
    <row r="9051" spans="38:38">
      <c r="AL9051" s="309"/>
    </row>
    <row r="9052" spans="38:38">
      <c r="AL9052" s="309"/>
    </row>
    <row r="9053" spans="38:38">
      <c r="AL9053" s="309"/>
    </row>
    <row r="9054" spans="38:38">
      <c r="AL9054" s="309"/>
    </row>
    <row r="9055" spans="38:38">
      <c r="AL9055" s="309"/>
    </row>
    <row r="9056" spans="38:38">
      <c r="AL9056" s="309"/>
    </row>
    <row r="9057" spans="38:38">
      <c r="AL9057" s="309"/>
    </row>
    <row r="9058" spans="38:38">
      <c r="AL9058" s="309"/>
    </row>
    <row r="9059" spans="38:38">
      <c r="AL9059" s="309"/>
    </row>
    <row r="9060" spans="38:38">
      <c r="AL9060" s="309"/>
    </row>
    <row r="9061" spans="38:38">
      <c r="AL9061" s="309"/>
    </row>
    <row r="9062" spans="38:38">
      <c r="AL9062" s="309"/>
    </row>
    <row r="9063" spans="38:38">
      <c r="AL9063" s="309"/>
    </row>
    <row r="9064" spans="38:38">
      <c r="AL9064" s="309"/>
    </row>
    <row r="9065" spans="38:38">
      <c r="AL9065" s="309"/>
    </row>
    <row r="9066" spans="38:38">
      <c r="AL9066" s="309"/>
    </row>
    <row r="9067" spans="38:38">
      <c r="AL9067" s="309"/>
    </row>
    <row r="9068" spans="38:38">
      <c r="AL9068" s="309"/>
    </row>
    <row r="9069" spans="38:38">
      <c r="AL9069" s="309"/>
    </row>
    <row r="9070" spans="38:38">
      <c r="AL9070" s="309"/>
    </row>
    <row r="9071" spans="38:38">
      <c r="AL9071" s="309"/>
    </row>
    <row r="9072" spans="38:38">
      <c r="AL9072" s="309"/>
    </row>
    <row r="9073" spans="38:38">
      <c r="AL9073" s="309"/>
    </row>
    <row r="9074" spans="38:38">
      <c r="AL9074" s="309"/>
    </row>
    <row r="9075" spans="38:38">
      <c r="AL9075" s="309"/>
    </row>
    <row r="9076" spans="38:38">
      <c r="AL9076" s="309"/>
    </row>
    <row r="9077" spans="38:38">
      <c r="AL9077" s="309"/>
    </row>
    <row r="9078" spans="38:38">
      <c r="AL9078" s="309"/>
    </row>
    <row r="9079" spans="38:38">
      <c r="AL9079" s="309"/>
    </row>
    <row r="9080" spans="38:38">
      <c r="AL9080" s="309"/>
    </row>
    <row r="9081" spans="38:38">
      <c r="AL9081" s="309"/>
    </row>
    <row r="9082" spans="38:38">
      <c r="AL9082" s="309"/>
    </row>
    <row r="9083" spans="38:38">
      <c r="AL9083" s="309"/>
    </row>
    <row r="9084" spans="38:38">
      <c r="AL9084" s="309"/>
    </row>
    <row r="9085" spans="38:38">
      <c r="AL9085" s="309"/>
    </row>
    <row r="9086" spans="38:38">
      <c r="AL9086" s="309"/>
    </row>
    <row r="9087" spans="38:38">
      <c r="AL9087" s="309"/>
    </row>
    <row r="9088" spans="38:38">
      <c r="AL9088" s="309"/>
    </row>
    <row r="9089" spans="38:38">
      <c r="AL9089" s="309"/>
    </row>
    <row r="9090" spans="38:38">
      <c r="AL9090" s="309"/>
    </row>
    <row r="9091" spans="38:38">
      <c r="AL9091" s="309"/>
    </row>
    <row r="9092" spans="38:38">
      <c r="AL9092" s="309"/>
    </row>
    <row r="9093" spans="38:38">
      <c r="AL9093" s="309"/>
    </row>
    <row r="9094" spans="38:38">
      <c r="AL9094" s="309"/>
    </row>
    <row r="9095" spans="38:38">
      <c r="AL9095" s="309"/>
    </row>
    <row r="9096" spans="38:38">
      <c r="AL9096" s="309"/>
    </row>
    <row r="9097" spans="38:38">
      <c r="AL9097" s="309"/>
    </row>
    <row r="9098" spans="38:38">
      <c r="AL9098" s="309"/>
    </row>
    <row r="9099" spans="38:38">
      <c r="AL9099" s="309"/>
    </row>
    <row r="9100" spans="38:38">
      <c r="AL9100" s="309"/>
    </row>
    <row r="9101" spans="38:38">
      <c r="AL9101" s="309"/>
    </row>
    <row r="9102" spans="38:38">
      <c r="AL9102" s="309"/>
    </row>
    <row r="9103" spans="38:38">
      <c r="AL9103" s="309"/>
    </row>
    <row r="9104" spans="38:38">
      <c r="AL9104" s="309"/>
    </row>
    <row r="9105" spans="38:38">
      <c r="AL9105" s="309"/>
    </row>
    <row r="9106" spans="38:38">
      <c r="AL9106" s="309"/>
    </row>
    <row r="9107" spans="38:38">
      <c r="AL9107" s="309"/>
    </row>
    <row r="9108" spans="38:38">
      <c r="AL9108" s="309"/>
    </row>
    <row r="9109" spans="38:38">
      <c r="AL9109" s="309"/>
    </row>
    <row r="9110" spans="38:38">
      <c r="AL9110" s="309"/>
    </row>
    <row r="9111" spans="38:38">
      <c r="AL9111" s="309"/>
    </row>
    <row r="9112" spans="38:38">
      <c r="AL9112" s="309"/>
    </row>
    <row r="9113" spans="38:38">
      <c r="AL9113" s="309"/>
    </row>
    <row r="9114" spans="38:38">
      <c r="AL9114" s="309"/>
    </row>
    <row r="9115" spans="38:38">
      <c r="AL9115" s="309"/>
    </row>
    <row r="9116" spans="38:38">
      <c r="AL9116" s="309"/>
    </row>
    <row r="9117" spans="38:38">
      <c r="AL9117" s="309"/>
    </row>
    <row r="9118" spans="38:38">
      <c r="AL9118" s="309"/>
    </row>
    <row r="9119" spans="38:38">
      <c r="AL9119" s="309"/>
    </row>
    <row r="9120" spans="38:38">
      <c r="AL9120" s="309"/>
    </row>
    <row r="9121" spans="38:38">
      <c r="AL9121" s="309"/>
    </row>
    <row r="9122" spans="38:38">
      <c r="AL9122" s="309"/>
    </row>
    <row r="9123" spans="38:38">
      <c r="AL9123" s="309"/>
    </row>
    <row r="9124" spans="38:38">
      <c r="AL9124" s="309"/>
    </row>
    <row r="9125" spans="38:38">
      <c r="AL9125" s="309"/>
    </row>
    <row r="9126" spans="38:38">
      <c r="AL9126" s="309"/>
    </row>
    <row r="9127" spans="38:38">
      <c r="AL9127" s="309"/>
    </row>
    <row r="9128" spans="38:38">
      <c r="AL9128" s="309"/>
    </row>
    <row r="9129" spans="38:38">
      <c r="AL9129" s="309"/>
    </row>
    <row r="9130" spans="38:38">
      <c r="AL9130" s="309"/>
    </row>
    <row r="9131" spans="38:38">
      <c r="AL9131" s="309"/>
    </row>
    <row r="9132" spans="38:38">
      <c r="AL9132" s="309"/>
    </row>
    <row r="9133" spans="38:38">
      <c r="AL9133" s="309"/>
    </row>
    <row r="9134" spans="38:38">
      <c r="AL9134" s="309"/>
    </row>
    <row r="9135" spans="38:38">
      <c r="AL9135" s="309"/>
    </row>
    <row r="9136" spans="38:38">
      <c r="AL9136" s="309"/>
    </row>
    <row r="9137" spans="38:38">
      <c r="AL9137" s="309"/>
    </row>
    <row r="9138" spans="38:38">
      <c r="AL9138" s="309"/>
    </row>
    <row r="9139" spans="38:38">
      <c r="AL9139" s="309"/>
    </row>
    <row r="9140" spans="38:38">
      <c r="AL9140" s="309"/>
    </row>
  </sheetData>
  <mergeCells count="128">
    <mergeCell ref="B1433:B1446"/>
    <mergeCell ref="B1313:B1336"/>
    <mergeCell ref="C1327:C1350"/>
    <mergeCell ref="B1337:B1360"/>
    <mergeCell ref="C1351:C1374"/>
    <mergeCell ref="B1361:B1384"/>
    <mergeCell ref="C1375:C1398"/>
    <mergeCell ref="B1385:B1408"/>
    <mergeCell ref="C1399:C1422"/>
    <mergeCell ref="B1409:B1432"/>
    <mergeCell ref="C1423:C1446"/>
    <mergeCell ref="B1087:B1096"/>
    <mergeCell ref="C1087:C1110"/>
    <mergeCell ref="B1097:B1120"/>
    <mergeCell ref="C1111:C1134"/>
    <mergeCell ref="B1121:B1144"/>
    <mergeCell ref="C1135:C1158"/>
    <mergeCell ref="B1145:B1168"/>
    <mergeCell ref="C1159:C1182"/>
    <mergeCell ref="B1169:B1192"/>
    <mergeCell ref="C1183:C1206"/>
    <mergeCell ref="B1193:B1216"/>
    <mergeCell ref="C1207:C1230"/>
    <mergeCell ref="B1217:B1240"/>
    <mergeCell ref="C1231:C1254"/>
    <mergeCell ref="B1241:B1264"/>
    <mergeCell ref="C1255:C1278"/>
    <mergeCell ref="B1265:B1288"/>
    <mergeCell ref="C1279:C1302"/>
    <mergeCell ref="B1289:B1312"/>
    <mergeCell ref="C1303:C1326"/>
    <mergeCell ref="C1015:C1038"/>
    <mergeCell ref="B1025:B1048"/>
    <mergeCell ref="C1039:C1062"/>
    <mergeCell ref="B1049:B1072"/>
    <mergeCell ref="C1063:C1086"/>
    <mergeCell ref="B1073:B1086"/>
    <mergeCell ref="C895:C918"/>
    <mergeCell ref="B905:B928"/>
    <mergeCell ref="C919:C942"/>
    <mergeCell ref="B929:B952"/>
    <mergeCell ref="C943:C966"/>
    <mergeCell ref="B953:B976"/>
    <mergeCell ref="C967:C990"/>
    <mergeCell ref="B977:B1000"/>
    <mergeCell ref="C991:C1014"/>
    <mergeCell ref="B1001:B1024"/>
    <mergeCell ref="B641:B664"/>
    <mergeCell ref="C655:C678"/>
    <mergeCell ref="B665:B688"/>
    <mergeCell ref="C679:C702"/>
    <mergeCell ref="B689:B712"/>
    <mergeCell ref="C703:C726"/>
    <mergeCell ref="B713:B726"/>
    <mergeCell ref="B727:B736"/>
    <mergeCell ref="C727:C750"/>
    <mergeCell ref="B737:B760"/>
    <mergeCell ref="C751:C774"/>
    <mergeCell ref="B761:B784"/>
    <mergeCell ref="C775:C798"/>
    <mergeCell ref="B785:B808"/>
    <mergeCell ref="C799:C822"/>
    <mergeCell ref="B809:B832"/>
    <mergeCell ref="C823:C846"/>
    <mergeCell ref="B833:B856"/>
    <mergeCell ref="C847:C870"/>
    <mergeCell ref="B857:B880"/>
    <mergeCell ref="C871:C894"/>
    <mergeCell ref="B881:B904"/>
    <mergeCell ref="B367:B376"/>
    <mergeCell ref="C367:C390"/>
    <mergeCell ref="B377:B400"/>
    <mergeCell ref="C391:C414"/>
    <mergeCell ref="B401:B424"/>
    <mergeCell ref="C415:C438"/>
    <mergeCell ref="B425:B448"/>
    <mergeCell ref="C439:C462"/>
    <mergeCell ref="B449:B472"/>
    <mergeCell ref="C463:C486"/>
    <mergeCell ref="B473:B496"/>
    <mergeCell ref="C487:C510"/>
    <mergeCell ref="B497:B520"/>
    <mergeCell ref="C511:C534"/>
    <mergeCell ref="B521:B544"/>
    <mergeCell ref="C535:C558"/>
    <mergeCell ref="B545:B568"/>
    <mergeCell ref="C559:C582"/>
    <mergeCell ref="B569:B592"/>
    <mergeCell ref="C583:C606"/>
    <mergeCell ref="B593:B616"/>
    <mergeCell ref="C607:C630"/>
    <mergeCell ref="B617:B640"/>
    <mergeCell ref="C631:C654"/>
    <mergeCell ref="B233:B256"/>
    <mergeCell ref="C247:C270"/>
    <mergeCell ref="B257:B280"/>
    <mergeCell ref="C271:C294"/>
    <mergeCell ref="B281:B304"/>
    <mergeCell ref="C295:C318"/>
    <mergeCell ref="B305:B328"/>
    <mergeCell ref="C319:C342"/>
    <mergeCell ref="B329:B352"/>
    <mergeCell ref="C343:C366"/>
    <mergeCell ref="B353:B366"/>
    <mergeCell ref="R3:S3"/>
    <mergeCell ref="D2:H2"/>
    <mergeCell ref="F3:H3"/>
    <mergeCell ref="B5:C6"/>
    <mergeCell ref="B7:B16"/>
    <mergeCell ref="C7:C30"/>
    <mergeCell ref="B17:B40"/>
    <mergeCell ref="C31:C54"/>
    <mergeCell ref="B41:B64"/>
    <mergeCell ref="C55:C78"/>
    <mergeCell ref="B65:B88"/>
    <mergeCell ref="C79:C102"/>
    <mergeCell ref="B89:B112"/>
    <mergeCell ref="C103:C126"/>
    <mergeCell ref="B113:B136"/>
    <mergeCell ref="C127:C150"/>
    <mergeCell ref="B137:B160"/>
    <mergeCell ref="C151:C174"/>
    <mergeCell ref="B161:B184"/>
    <mergeCell ref="C175:C198"/>
    <mergeCell ref="B185:B208"/>
    <mergeCell ref="C199:C222"/>
    <mergeCell ref="B209:B232"/>
    <mergeCell ref="C223:C246"/>
  </mergeCells>
  <phoneticPr fontId="3"/>
  <dataValidations count="1">
    <dataValidation type="list" allowBlank="1" sqref="F3:H3">
      <formula1>$U$5:$U$14</formula1>
    </dataValidation>
  </dataValidations>
  <pageMargins left="0.70866141732283472" right="0.70866141732283472" top="0.74803149606299213" bottom="0.74803149606299213" header="0.31496062992125984" footer="0.31496062992125984"/>
  <pageSetup paperSize="9" scale="51" fitToHeight="0" orientation="portrait" r:id="rId1"/>
  <rowBreaks count="3" manualBreakCount="3">
    <brk id="366" max="19" man="1"/>
    <brk id="726" max="19" man="1"/>
    <brk id="1086"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成分分析【①分析条件】 </vt:lpstr>
      <vt:lpstr>成分分析【②分析結果】春</vt:lpstr>
      <vt:lpstr>成分分析【②分析結果】夏</vt:lpstr>
      <vt:lpstr>成分分析【②分析結果】秋</vt:lpstr>
      <vt:lpstr>成分分析【②分析結果】冬</vt:lpstr>
      <vt:lpstr>4段FP入力・計算表</vt:lpstr>
      <vt:lpstr>4段FP入力・計算表(記入例)</vt:lpstr>
      <vt:lpstr>自動測定機</vt:lpstr>
      <vt:lpstr>'4段FP入力・計算表'!Print_Area</vt:lpstr>
      <vt:lpstr>自動測定機!Print_Area</vt:lpstr>
      <vt:lpstr>'成分分析【①分析条件】 '!Print_Area</vt:lpstr>
      <vt:lpstr>成分分析【②分析結果】夏!Print_Area</vt:lpstr>
      <vt:lpstr>成分分析【②分析結果】秋!Print_Area</vt:lpstr>
      <vt:lpstr>成分分析【②分析結果】春!Print_Area</vt:lpstr>
      <vt:lpstr>成分分析【②分析結果】冬!Print_Area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2017-06-19T06:25:32Z</dcterms:created>
  <dcterms:modified xsi:type="dcterms:W3CDTF">2017-12-12T23:47:20Z</dcterms:modified>
</cp:coreProperties>
</file>